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40" windowHeight="13740"/>
  </bookViews>
  <sheets>
    <sheet name="C.2" sheetId="14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B.1" sheetId="15" r:id="rId12"/>
    <sheet name="B.2" sheetId="16" r:id="rId13"/>
    <sheet name="B.2.1" sheetId="17" r:id="rId14"/>
    <sheet name="B.2.2" sheetId="18" r:id="rId15"/>
    <sheet name="B.2.3" sheetId="19" r:id="rId16"/>
    <sheet name="B.2.4" sheetId="20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Print_Area" localSheetId="11">B.1!$A$1:$O$40</definedName>
  </definedNames>
  <calcPr calcId="145621"/>
</workbook>
</file>

<file path=xl/calcChain.xml><?xml version="1.0" encoding="utf-8"?>
<calcChain xmlns="http://schemas.openxmlformats.org/spreadsheetml/2006/main">
  <c r="M81" i="20" l="1"/>
  <c r="L81" i="20"/>
  <c r="K81" i="20"/>
  <c r="J81" i="20"/>
  <c r="J77" i="20" s="1"/>
  <c r="I81" i="20"/>
  <c r="H81" i="20"/>
  <c r="G81" i="20"/>
  <c r="F81" i="20"/>
  <c r="F77" i="20" s="1"/>
  <c r="E81" i="20"/>
  <c r="M78" i="20"/>
  <c r="L78" i="20"/>
  <c r="L77" i="20" s="1"/>
  <c r="K78" i="20"/>
  <c r="K77" i="20" s="1"/>
  <c r="J78" i="20"/>
  <c r="I78" i="20"/>
  <c r="H78" i="20"/>
  <c r="H77" i="20" s="1"/>
  <c r="G78" i="20"/>
  <c r="G77" i="20" s="1"/>
  <c r="F78" i="20"/>
  <c r="E78" i="20"/>
  <c r="M77" i="20"/>
  <c r="I77" i="20"/>
  <c r="E77" i="20"/>
  <c r="M73" i="20"/>
  <c r="L73" i="20"/>
  <c r="K73" i="20"/>
  <c r="J73" i="20"/>
  <c r="I73" i="20"/>
  <c r="H73" i="20"/>
  <c r="G73" i="20"/>
  <c r="F73" i="20"/>
  <c r="E73" i="20"/>
  <c r="M68" i="20"/>
  <c r="L68" i="20"/>
  <c r="K68" i="20"/>
  <c r="J68" i="20"/>
  <c r="J64" i="20" s="1"/>
  <c r="I68" i="20"/>
  <c r="H68" i="20"/>
  <c r="G68" i="20"/>
  <c r="F68" i="20"/>
  <c r="F64" i="20" s="1"/>
  <c r="E68" i="20"/>
  <c r="M65" i="20"/>
  <c r="L65" i="20"/>
  <c r="L64" i="20" s="1"/>
  <c r="K65" i="20"/>
  <c r="K64" i="20" s="1"/>
  <c r="J65" i="20"/>
  <c r="I65" i="20"/>
  <c r="H65" i="20"/>
  <c r="H64" i="20" s="1"/>
  <c r="G65" i="20"/>
  <c r="G64" i="20" s="1"/>
  <c r="F65" i="20"/>
  <c r="E65" i="20"/>
  <c r="M64" i="20"/>
  <c r="I64" i="20"/>
  <c r="E64" i="20"/>
  <c r="M59" i="20"/>
  <c r="L59" i="20"/>
  <c r="K59" i="20"/>
  <c r="J59" i="20"/>
  <c r="I59" i="20"/>
  <c r="H59" i="20"/>
  <c r="G59" i="20"/>
  <c r="F59" i="20"/>
  <c r="E59" i="20"/>
  <c r="M56" i="20"/>
  <c r="L56" i="20"/>
  <c r="K56" i="20"/>
  <c r="J56" i="20"/>
  <c r="J52" i="20" s="1"/>
  <c r="J51" i="20" s="1"/>
  <c r="I56" i="20"/>
  <c r="H56" i="20"/>
  <c r="G56" i="20"/>
  <c r="F56" i="20"/>
  <c r="F52" i="20" s="1"/>
  <c r="F51" i="20" s="1"/>
  <c r="E56" i="20"/>
  <c r="M53" i="20"/>
  <c r="L53" i="20"/>
  <c r="L52" i="20" s="1"/>
  <c r="K53" i="20"/>
  <c r="K52" i="20" s="1"/>
  <c r="K51" i="20" s="1"/>
  <c r="J53" i="20"/>
  <c r="I53" i="20"/>
  <c r="H53" i="20"/>
  <c r="H52" i="20" s="1"/>
  <c r="H51" i="20" s="1"/>
  <c r="G53" i="20"/>
  <c r="G52" i="20" s="1"/>
  <c r="G51" i="20" s="1"/>
  <c r="F53" i="20"/>
  <c r="E53" i="20"/>
  <c r="M52" i="20"/>
  <c r="M51" i="20" s="1"/>
  <c r="I52" i="20"/>
  <c r="I51" i="20" s="1"/>
  <c r="E52" i="20"/>
  <c r="E51" i="20" s="1"/>
  <c r="M47" i="20"/>
  <c r="L47" i="20"/>
  <c r="K47" i="20"/>
  <c r="J47" i="20"/>
  <c r="I47" i="20"/>
  <c r="H47" i="20"/>
  <c r="G47" i="20"/>
  <c r="F47" i="20"/>
  <c r="E47" i="20"/>
  <c r="M8" i="20"/>
  <c r="L8" i="20"/>
  <c r="K8" i="20"/>
  <c r="J8" i="20"/>
  <c r="J4" i="20" s="1"/>
  <c r="I8" i="20"/>
  <c r="H8" i="20"/>
  <c r="G8" i="20"/>
  <c r="F8" i="20"/>
  <c r="F4" i="20" s="1"/>
  <c r="E8" i="20"/>
  <c r="M5" i="20"/>
  <c r="M4" i="20" s="1"/>
  <c r="M92" i="20" s="1"/>
  <c r="L5" i="20"/>
  <c r="K5" i="20"/>
  <c r="K4" i="20" s="1"/>
  <c r="J5" i="20"/>
  <c r="I5" i="20"/>
  <c r="I4" i="20" s="1"/>
  <c r="I92" i="20" s="1"/>
  <c r="H5" i="20"/>
  <c r="G5" i="20"/>
  <c r="G4" i="20" s="1"/>
  <c r="F5" i="20"/>
  <c r="E5" i="20"/>
  <c r="E4" i="20" s="1"/>
  <c r="E92" i="20" s="1"/>
  <c r="L4" i="20"/>
  <c r="H4" i="20"/>
  <c r="M81" i="19"/>
  <c r="L81" i="19"/>
  <c r="K81" i="19"/>
  <c r="J81" i="19"/>
  <c r="J77" i="19" s="1"/>
  <c r="I81" i="19"/>
  <c r="H81" i="19"/>
  <c r="G81" i="19"/>
  <c r="F81" i="19"/>
  <c r="F77" i="19" s="1"/>
  <c r="E81" i="19"/>
  <c r="M78" i="19"/>
  <c r="M77" i="19" s="1"/>
  <c r="L78" i="19"/>
  <c r="K78" i="19"/>
  <c r="K77" i="19" s="1"/>
  <c r="J78" i="19"/>
  <c r="I78" i="19"/>
  <c r="I77" i="19" s="1"/>
  <c r="H78" i="19"/>
  <c r="G78" i="19"/>
  <c r="G77" i="19" s="1"/>
  <c r="F78" i="19"/>
  <c r="E78" i="19"/>
  <c r="E77" i="19" s="1"/>
  <c r="L77" i="19"/>
  <c r="H77" i="19"/>
  <c r="M73" i="19"/>
  <c r="L73" i="19"/>
  <c r="K73" i="19"/>
  <c r="J73" i="19"/>
  <c r="I73" i="19"/>
  <c r="H73" i="19"/>
  <c r="G73" i="19"/>
  <c r="F73" i="19"/>
  <c r="E73" i="19"/>
  <c r="M68" i="19"/>
  <c r="L68" i="19"/>
  <c r="K68" i="19"/>
  <c r="J68" i="19"/>
  <c r="J64" i="19" s="1"/>
  <c r="I68" i="19"/>
  <c r="H68" i="19"/>
  <c r="G68" i="19"/>
  <c r="F68" i="19"/>
  <c r="F64" i="19" s="1"/>
  <c r="E68" i="19"/>
  <c r="M65" i="19"/>
  <c r="M64" i="19" s="1"/>
  <c r="L65" i="19"/>
  <c r="K65" i="19"/>
  <c r="K64" i="19" s="1"/>
  <c r="J65" i="19"/>
  <c r="I65" i="19"/>
  <c r="I64" i="19" s="1"/>
  <c r="H65" i="19"/>
  <c r="G65" i="19"/>
  <c r="G64" i="19" s="1"/>
  <c r="F65" i="19"/>
  <c r="E65" i="19"/>
  <c r="E64" i="19" s="1"/>
  <c r="L64" i="19"/>
  <c r="H64" i="19"/>
  <c r="M59" i="19"/>
  <c r="L59" i="19"/>
  <c r="K59" i="19"/>
  <c r="J59" i="19"/>
  <c r="I59" i="19"/>
  <c r="H59" i="19"/>
  <c r="G59" i="19"/>
  <c r="F59" i="19"/>
  <c r="E59" i="19"/>
  <c r="M56" i="19"/>
  <c r="L56" i="19"/>
  <c r="K56" i="19"/>
  <c r="J56" i="19"/>
  <c r="J52" i="19" s="1"/>
  <c r="J51" i="19" s="1"/>
  <c r="I56" i="19"/>
  <c r="H56" i="19"/>
  <c r="G56" i="19"/>
  <c r="F56" i="19"/>
  <c r="F52" i="19" s="1"/>
  <c r="F51" i="19" s="1"/>
  <c r="E56" i="19"/>
  <c r="M53" i="19"/>
  <c r="M52" i="19" s="1"/>
  <c r="L53" i="19"/>
  <c r="K53" i="19"/>
  <c r="K52" i="19" s="1"/>
  <c r="K51" i="19" s="1"/>
  <c r="J53" i="19"/>
  <c r="I53" i="19"/>
  <c r="I52" i="19" s="1"/>
  <c r="H53" i="19"/>
  <c r="G53" i="19"/>
  <c r="G52" i="19" s="1"/>
  <c r="G51" i="19" s="1"/>
  <c r="F53" i="19"/>
  <c r="E53" i="19"/>
  <c r="E52" i="19" s="1"/>
  <c r="L52" i="19"/>
  <c r="L51" i="19" s="1"/>
  <c r="H52" i="19"/>
  <c r="H51" i="19" s="1"/>
  <c r="M47" i="19"/>
  <c r="L47" i="19"/>
  <c r="K47" i="19"/>
  <c r="J47" i="19"/>
  <c r="I47" i="19"/>
  <c r="H47" i="19"/>
  <c r="G47" i="19"/>
  <c r="F47" i="19"/>
  <c r="E47" i="19"/>
  <c r="M8" i="19"/>
  <c r="L8" i="19"/>
  <c r="K8" i="19"/>
  <c r="K4" i="19" s="1"/>
  <c r="K92" i="19" s="1"/>
  <c r="J8" i="19"/>
  <c r="I8" i="19"/>
  <c r="H8" i="19"/>
  <c r="G8" i="19"/>
  <c r="G4" i="19" s="1"/>
  <c r="G92" i="19" s="1"/>
  <c r="F8" i="19"/>
  <c r="E8" i="19"/>
  <c r="M5" i="19"/>
  <c r="L5" i="19"/>
  <c r="L4" i="19" s="1"/>
  <c r="L92" i="19" s="1"/>
  <c r="K5" i="19"/>
  <c r="J5" i="19"/>
  <c r="J4" i="19" s="1"/>
  <c r="I5" i="19"/>
  <c r="H5" i="19"/>
  <c r="H4" i="19" s="1"/>
  <c r="H92" i="19" s="1"/>
  <c r="G5" i="19"/>
  <c r="F5" i="19"/>
  <c r="F4" i="19" s="1"/>
  <c r="E5" i="19"/>
  <c r="M4" i="19"/>
  <c r="I4" i="19"/>
  <c r="E4" i="19"/>
  <c r="M81" i="18"/>
  <c r="L81" i="18"/>
  <c r="K81" i="18"/>
  <c r="K77" i="18" s="1"/>
  <c r="J81" i="18"/>
  <c r="I81" i="18"/>
  <c r="H81" i="18"/>
  <c r="G81" i="18"/>
  <c r="G77" i="18" s="1"/>
  <c r="F81" i="18"/>
  <c r="E81" i="18"/>
  <c r="M78" i="18"/>
  <c r="L78" i="18"/>
  <c r="L77" i="18" s="1"/>
  <c r="K78" i="18"/>
  <c r="J78" i="18"/>
  <c r="J77" i="18" s="1"/>
  <c r="I78" i="18"/>
  <c r="H78" i="18"/>
  <c r="H77" i="18" s="1"/>
  <c r="G78" i="18"/>
  <c r="F78" i="18"/>
  <c r="F77" i="18" s="1"/>
  <c r="E78" i="18"/>
  <c r="M77" i="18"/>
  <c r="I77" i="18"/>
  <c r="E77" i="18"/>
  <c r="M73" i="18"/>
  <c r="L73" i="18"/>
  <c r="K73" i="18"/>
  <c r="J73" i="18"/>
  <c r="I73" i="18"/>
  <c r="H73" i="18"/>
  <c r="G73" i="18"/>
  <c r="F73" i="18"/>
  <c r="E73" i="18"/>
  <c r="M68" i="18"/>
  <c r="L68" i="18"/>
  <c r="K68" i="18"/>
  <c r="K64" i="18" s="1"/>
  <c r="J68" i="18"/>
  <c r="I68" i="18"/>
  <c r="H68" i="18"/>
  <c r="G68" i="18"/>
  <c r="G64" i="18" s="1"/>
  <c r="F68" i="18"/>
  <c r="E68" i="18"/>
  <c r="M65" i="18"/>
  <c r="L65" i="18"/>
  <c r="L64" i="18" s="1"/>
  <c r="K65" i="18"/>
  <c r="J65" i="18"/>
  <c r="J64" i="18" s="1"/>
  <c r="I65" i="18"/>
  <c r="H65" i="18"/>
  <c r="H64" i="18" s="1"/>
  <c r="G65" i="18"/>
  <c r="F65" i="18"/>
  <c r="F64" i="18" s="1"/>
  <c r="E65" i="18"/>
  <c r="M64" i="18"/>
  <c r="I64" i="18"/>
  <c r="E64" i="18"/>
  <c r="M59" i="18"/>
  <c r="L59" i="18"/>
  <c r="K59" i="18"/>
  <c r="J59" i="18"/>
  <c r="I59" i="18"/>
  <c r="H59" i="18"/>
  <c r="G59" i="18"/>
  <c r="F59" i="18"/>
  <c r="E59" i="18"/>
  <c r="M56" i="18"/>
  <c r="L56" i="18"/>
  <c r="K56" i="18"/>
  <c r="K52" i="18" s="1"/>
  <c r="K51" i="18" s="1"/>
  <c r="J56" i="18"/>
  <c r="I56" i="18"/>
  <c r="H56" i="18"/>
  <c r="G56" i="18"/>
  <c r="G52" i="18" s="1"/>
  <c r="G51" i="18" s="1"/>
  <c r="F56" i="18"/>
  <c r="E56" i="18"/>
  <c r="M53" i="18"/>
  <c r="L53" i="18"/>
  <c r="L52" i="18" s="1"/>
  <c r="L51" i="18" s="1"/>
  <c r="K53" i="18"/>
  <c r="J53" i="18"/>
  <c r="J52" i="18" s="1"/>
  <c r="J51" i="18" s="1"/>
  <c r="I53" i="18"/>
  <c r="H53" i="18"/>
  <c r="H52" i="18" s="1"/>
  <c r="H51" i="18" s="1"/>
  <c r="G53" i="18"/>
  <c r="F53" i="18"/>
  <c r="F52" i="18" s="1"/>
  <c r="F51" i="18" s="1"/>
  <c r="E53" i="18"/>
  <c r="M52" i="18"/>
  <c r="M51" i="18" s="1"/>
  <c r="I52" i="18"/>
  <c r="I51" i="18" s="1"/>
  <c r="E52" i="18"/>
  <c r="E51" i="18" s="1"/>
  <c r="M47" i="18"/>
  <c r="L47" i="18"/>
  <c r="K47" i="18"/>
  <c r="J47" i="18"/>
  <c r="I47" i="18"/>
  <c r="H47" i="18"/>
  <c r="G47" i="18"/>
  <c r="F47" i="18"/>
  <c r="E47" i="18"/>
  <c r="M8" i="18"/>
  <c r="L8" i="18"/>
  <c r="L4" i="18" s="1"/>
  <c r="K8" i="18"/>
  <c r="J8" i="18"/>
  <c r="I8" i="18"/>
  <c r="H8" i="18"/>
  <c r="H4" i="18" s="1"/>
  <c r="G8" i="18"/>
  <c r="F8" i="18"/>
  <c r="E8" i="18"/>
  <c r="M5" i="18"/>
  <c r="M4" i="18" s="1"/>
  <c r="L5" i="18"/>
  <c r="K5" i="18"/>
  <c r="K4" i="18" s="1"/>
  <c r="K92" i="18" s="1"/>
  <c r="J5" i="18"/>
  <c r="I5" i="18"/>
  <c r="I4" i="18" s="1"/>
  <c r="I92" i="18" s="1"/>
  <c r="H5" i="18"/>
  <c r="G5" i="18"/>
  <c r="G4" i="18" s="1"/>
  <c r="G92" i="18" s="1"/>
  <c r="F5" i="18"/>
  <c r="E5" i="18"/>
  <c r="E4" i="18" s="1"/>
  <c r="J4" i="18"/>
  <c r="J92" i="18" s="1"/>
  <c r="F4" i="18"/>
  <c r="F92" i="18" s="1"/>
  <c r="M81" i="17"/>
  <c r="L81" i="17"/>
  <c r="L77" i="17" s="1"/>
  <c r="K81" i="17"/>
  <c r="J81" i="17"/>
  <c r="I81" i="17"/>
  <c r="H81" i="17"/>
  <c r="H77" i="17" s="1"/>
  <c r="G81" i="17"/>
  <c r="F81" i="17"/>
  <c r="E81" i="17"/>
  <c r="M78" i="17"/>
  <c r="M77" i="17" s="1"/>
  <c r="L78" i="17"/>
  <c r="K78" i="17"/>
  <c r="K77" i="17" s="1"/>
  <c r="J78" i="17"/>
  <c r="I78" i="17"/>
  <c r="I77" i="17" s="1"/>
  <c r="H78" i="17"/>
  <c r="G78" i="17"/>
  <c r="G77" i="17" s="1"/>
  <c r="F78" i="17"/>
  <c r="E78" i="17"/>
  <c r="E77" i="17" s="1"/>
  <c r="J77" i="17"/>
  <c r="F77" i="17"/>
  <c r="M73" i="17"/>
  <c r="L73" i="17"/>
  <c r="K73" i="17"/>
  <c r="J73" i="17"/>
  <c r="I73" i="17"/>
  <c r="H73" i="17"/>
  <c r="G73" i="17"/>
  <c r="F73" i="17"/>
  <c r="E73" i="17"/>
  <c r="M68" i="17"/>
  <c r="L68" i="17"/>
  <c r="L64" i="17" s="1"/>
  <c r="K68" i="17"/>
  <c r="J68" i="17"/>
  <c r="I68" i="17"/>
  <c r="H68" i="17"/>
  <c r="H64" i="17" s="1"/>
  <c r="G68" i="17"/>
  <c r="F68" i="17"/>
  <c r="E68" i="17"/>
  <c r="M65" i="17"/>
  <c r="M64" i="17" s="1"/>
  <c r="L65" i="17"/>
  <c r="K65" i="17"/>
  <c r="K64" i="17" s="1"/>
  <c r="J65" i="17"/>
  <c r="I65" i="17"/>
  <c r="I64" i="17" s="1"/>
  <c r="H65" i="17"/>
  <c r="G65" i="17"/>
  <c r="G64" i="17" s="1"/>
  <c r="F65" i="17"/>
  <c r="E65" i="17"/>
  <c r="E64" i="17" s="1"/>
  <c r="J64" i="17"/>
  <c r="F64" i="17"/>
  <c r="M59" i="17"/>
  <c r="L59" i="17"/>
  <c r="K59" i="17"/>
  <c r="J59" i="17"/>
  <c r="I59" i="17"/>
  <c r="H59" i="17"/>
  <c r="G59" i="17"/>
  <c r="F59" i="17"/>
  <c r="E59" i="17"/>
  <c r="M56" i="17"/>
  <c r="L56" i="17"/>
  <c r="L52" i="17" s="1"/>
  <c r="L51" i="17" s="1"/>
  <c r="K56" i="17"/>
  <c r="J56" i="17"/>
  <c r="I56" i="17"/>
  <c r="H56" i="17"/>
  <c r="H52" i="17" s="1"/>
  <c r="H51" i="17" s="1"/>
  <c r="G56" i="17"/>
  <c r="F56" i="17"/>
  <c r="E56" i="17"/>
  <c r="M53" i="17"/>
  <c r="M52" i="17" s="1"/>
  <c r="M51" i="17" s="1"/>
  <c r="L53" i="17"/>
  <c r="K53" i="17"/>
  <c r="K52" i="17" s="1"/>
  <c r="J53" i="17"/>
  <c r="I53" i="17"/>
  <c r="I52" i="17" s="1"/>
  <c r="I51" i="17" s="1"/>
  <c r="H53" i="17"/>
  <c r="G53" i="17"/>
  <c r="G52" i="17" s="1"/>
  <c r="F53" i="17"/>
  <c r="E53" i="17"/>
  <c r="E52" i="17" s="1"/>
  <c r="E51" i="17" s="1"/>
  <c r="J52" i="17"/>
  <c r="J51" i="17" s="1"/>
  <c r="F52" i="17"/>
  <c r="F51" i="17" s="1"/>
  <c r="M47" i="17"/>
  <c r="L47" i="17"/>
  <c r="K47" i="17"/>
  <c r="J47" i="17"/>
  <c r="I47" i="17"/>
  <c r="H47" i="17"/>
  <c r="G47" i="17"/>
  <c r="F47" i="17"/>
  <c r="E47" i="17"/>
  <c r="M8" i="17"/>
  <c r="M4" i="17" s="1"/>
  <c r="M92" i="17" s="1"/>
  <c r="L8" i="17"/>
  <c r="K8" i="17"/>
  <c r="J8" i="17"/>
  <c r="I8" i="17"/>
  <c r="I4" i="17" s="1"/>
  <c r="I92" i="17" s="1"/>
  <c r="H8" i="17"/>
  <c r="G8" i="17"/>
  <c r="F8" i="17"/>
  <c r="E8" i="17"/>
  <c r="E4" i="17" s="1"/>
  <c r="E92" i="17" s="1"/>
  <c r="M5" i="17"/>
  <c r="L5" i="17"/>
  <c r="L4" i="17" s="1"/>
  <c r="K5" i="17"/>
  <c r="J5" i="17"/>
  <c r="J4" i="17" s="1"/>
  <c r="J92" i="17" s="1"/>
  <c r="I5" i="17"/>
  <c r="H5" i="17"/>
  <c r="H4" i="17" s="1"/>
  <c r="G5" i="17"/>
  <c r="F5" i="17"/>
  <c r="F4" i="17" s="1"/>
  <c r="F92" i="17" s="1"/>
  <c r="E5" i="17"/>
  <c r="K4" i="17"/>
  <c r="G4" i="17"/>
  <c r="M81" i="16"/>
  <c r="M77" i="16" s="1"/>
  <c r="L81" i="16"/>
  <c r="K81" i="16"/>
  <c r="J81" i="16"/>
  <c r="I81" i="16"/>
  <c r="I77" i="16" s="1"/>
  <c r="H81" i="16"/>
  <c r="G81" i="16"/>
  <c r="F81" i="16"/>
  <c r="E81" i="16"/>
  <c r="E77" i="16" s="1"/>
  <c r="M78" i="16"/>
  <c r="L78" i="16"/>
  <c r="L77" i="16" s="1"/>
  <c r="K78" i="16"/>
  <c r="J78" i="16"/>
  <c r="J77" i="16" s="1"/>
  <c r="I78" i="16"/>
  <c r="H78" i="16"/>
  <c r="H77" i="16" s="1"/>
  <c r="G78" i="16"/>
  <c r="F78" i="16"/>
  <c r="F77" i="16" s="1"/>
  <c r="E78" i="16"/>
  <c r="K77" i="16"/>
  <c r="G77" i="16"/>
  <c r="M73" i="16"/>
  <c r="L73" i="16"/>
  <c r="K73" i="16"/>
  <c r="J73" i="16"/>
  <c r="I73" i="16"/>
  <c r="H73" i="16"/>
  <c r="G73" i="16"/>
  <c r="F73" i="16"/>
  <c r="E73" i="16"/>
  <c r="M68" i="16"/>
  <c r="M64" i="16" s="1"/>
  <c r="L68" i="16"/>
  <c r="K68" i="16"/>
  <c r="J68" i="16"/>
  <c r="I68" i="16"/>
  <c r="I64" i="16" s="1"/>
  <c r="H68" i="16"/>
  <c r="G68" i="16"/>
  <c r="F68" i="16"/>
  <c r="E68" i="16"/>
  <c r="E64" i="16" s="1"/>
  <c r="M65" i="16"/>
  <c r="L65" i="16"/>
  <c r="L64" i="16" s="1"/>
  <c r="K65" i="16"/>
  <c r="J65" i="16"/>
  <c r="J64" i="16" s="1"/>
  <c r="I65" i="16"/>
  <c r="H65" i="16"/>
  <c r="H64" i="16" s="1"/>
  <c r="G65" i="16"/>
  <c r="F65" i="16"/>
  <c r="F64" i="16" s="1"/>
  <c r="E65" i="16"/>
  <c r="K64" i="16"/>
  <c r="G64" i="16"/>
  <c r="M59" i="16"/>
  <c r="L59" i="16"/>
  <c r="K59" i="16"/>
  <c r="J59" i="16"/>
  <c r="I59" i="16"/>
  <c r="H59" i="16"/>
  <c r="G59" i="16"/>
  <c r="F59" i="16"/>
  <c r="E59" i="16"/>
  <c r="M56" i="16"/>
  <c r="M52" i="16" s="1"/>
  <c r="L56" i="16"/>
  <c r="K56" i="16"/>
  <c r="J56" i="16"/>
  <c r="I56" i="16"/>
  <c r="I52" i="16" s="1"/>
  <c r="H56" i="16"/>
  <c r="G56" i="16"/>
  <c r="F56" i="16"/>
  <c r="E56" i="16"/>
  <c r="E52" i="16" s="1"/>
  <c r="M53" i="16"/>
  <c r="L53" i="16"/>
  <c r="L52" i="16" s="1"/>
  <c r="L51" i="16" s="1"/>
  <c r="K53" i="16"/>
  <c r="J53" i="16"/>
  <c r="J52" i="16" s="1"/>
  <c r="I53" i="16"/>
  <c r="H53" i="16"/>
  <c r="H52" i="16" s="1"/>
  <c r="H51" i="16" s="1"/>
  <c r="G53" i="16"/>
  <c r="F53" i="16"/>
  <c r="F52" i="16" s="1"/>
  <c r="E53" i="16"/>
  <c r="K52" i="16"/>
  <c r="K51" i="16" s="1"/>
  <c r="G52" i="16"/>
  <c r="G51" i="16" s="1"/>
  <c r="M47" i="16"/>
  <c r="L47" i="16"/>
  <c r="K47" i="16"/>
  <c r="J47" i="16"/>
  <c r="I47" i="16"/>
  <c r="H47" i="16"/>
  <c r="G47" i="16"/>
  <c r="F47" i="16"/>
  <c r="E47" i="16"/>
  <c r="M8" i="16"/>
  <c r="L8" i="16"/>
  <c r="K8" i="16"/>
  <c r="J8" i="16"/>
  <c r="J4" i="16" s="1"/>
  <c r="I8" i="16"/>
  <c r="H8" i="16"/>
  <c r="G8" i="16"/>
  <c r="F8" i="16"/>
  <c r="F4" i="16" s="1"/>
  <c r="E8" i="16"/>
  <c r="M5" i="16"/>
  <c r="M4" i="16" s="1"/>
  <c r="L5" i="16"/>
  <c r="K5" i="16"/>
  <c r="K4" i="16" s="1"/>
  <c r="J5" i="16"/>
  <c r="I5" i="16"/>
  <c r="I4" i="16" s="1"/>
  <c r="H5" i="16"/>
  <c r="G5" i="16"/>
  <c r="G4" i="16" s="1"/>
  <c r="F5" i="16"/>
  <c r="E5" i="16"/>
  <c r="E4" i="16" s="1"/>
  <c r="L4" i="16"/>
  <c r="H4" i="16"/>
  <c r="M36" i="15"/>
  <c r="L36" i="15"/>
  <c r="K36" i="15"/>
  <c r="J36" i="15"/>
  <c r="I36" i="15"/>
  <c r="H36" i="15"/>
  <c r="G36" i="15"/>
  <c r="F36" i="15"/>
  <c r="E36" i="15"/>
  <c r="M31" i="15"/>
  <c r="L31" i="15"/>
  <c r="K31" i="15"/>
  <c r="J31" i="15"/>
  <c r="I31" i="15"/>
  <c r="H31" i="15"/>
  <c r="G31" i="15"/>
  <c r="F31" i="15"/>
  <c r="E31" i="15"/>
  <c r="M21" i="15"/>
  <c r="L21" i="15"/>
  <c r="K21" i="15"/>
  <c r="J21" i="15"/>
  <c r="I21" i="15"/>
  <c r="H21" i="15"/>
  <c r="G21" i="15"/>
  <c r="F21" i="15"/>
  <c r="E21" i="15"/>
  <c r="M10" i="15"/>
  <c r="M9" i="15" s="1"/>
  <c r="M40" i="15" s="1"/>
  <c r="L10" i="15"/>
  <c r="K10" i="15"/>
  <c r="K9" i="15" s="1"/>
  <c r="J10" i="15"/>
  <c r="I10" i="15"/>
  <c r="I9" i="15" s="1"/>
  <c r="I40" i="15" s="1"/>
  <c r="H10" i="15"/>
  <c r="G10" i="15"/>
  <c r="G9" i="15" s="1"/>
  <c r="F10" i="15"/>
  <c r="E10" i="15"/>
  <c r="E9" i="15" s="1"/>
  <c r="E40" i="15" s="1"/>
  <c r="L9" i="15"/>
  <c r="J9" i="15"/>
  <c r="H9" i="15"/>
  <c r="F9" i="15"/>
  <c r="M4" i="15"/>
  <c r="L4" i="15"/>
  <c r="L40" i="15" s="1"/>
  <c r="K4" i="15"/>
  <c r="J4" i="15"/>
  <c r="J40" i="15" s="1"/>
  <c r="I4" i="15"/>
  <c r="H4" i="15"/>
  <c r="H40" i="15" s="1"/>
  <c r="G4" i="15"/>
  <c r="F4" i="15"/>
  <c r="F40" i="15" s="1"/>
  <c r="E4" i="15"/>
  <c r="K15" i="14"/>
  <c r="J15" i="14"/>
  <c r="I15" i="14"/>
  <c r="H15" i="14"/>
  <c r="G15" i="14"/>
  <c r="F15" i="14"/>
  <c r="E15" i="14"/>
  <c r="D15" i="14"/>
  <c r="C15" i="14"/>
  <c r="K4" i="14"/>
  <c r="J4" i="14"/>
  <c r="I4" i="14"/>
  <c r="H4" i="14"/>
  <c r="G4" i="14"/>
  <c r="F4" i="14"/>
  <c r="E4" i="14"/>
  <c r="D4" i="14"/>
  <c r="C4" i="14"/>
  <c r="H26" i="13"/>
  <c r="D26" i="13"/>
  <c r="K16" i="13"/>
  <c r="J16" i="13"/>
  <c r="I16" i="13"/>
  <c r="H16" i="13"/>
  <c r="G16" i="13"/>
  <c r="F16" i="13"/>
  <c r="E16" i="13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J26" i="13" s="1"/>
  <c r="I4" i="13"/>
  <c r="I26" i="13" s="1"/>
  <c r="H4" i="13"/>
  <c r="G4" i="13"/>
  <c r="G26" i="13" s="1"/>
  <c r="F4" i="13"/>
  <c r="F26" i="13" s="1"/>
  <c r="E4" i="13"/>
  <c r="E26" i="13" s="1"/>
  <c r="D4" i="13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J26" i="11"/>
  <c r="F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I4" i="11"/>
  <c r="I26" i="11" s="1"/>
  <c r="H4" i="11"/>
  <c r="H26" i="11" s="1"/>
  <c r="G4" i="11"/>
  <c r="G26" i="11" s="1"/>
  <c r="F4" i="11"/>
  <c r="E4" i="11"/>
  <c r="E26" i="11" s="1"/>
  <c r="D4" i="11"/>
  <c r="D26" i="11" s="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H26" i="9"/>
  <c r="D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I4" i="9"/>
  <c r="H4" i="9"/>
  <c r="G4" i="9"/>
  <c r="G26" i="9" s="1"/>
  <c r="F4" i="9"/>
  <c r="E4" i="9"/>
  <c r="D4" i="9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J26" i="7"/>
  <c r="F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I4" i="7"/>
  <c r="I26" i="7" s="1"/>
  <c r="H4" i="7"/>
  <c r="G4" i="7"/>
  <c r="G26" i="7" s="1"/>
  <c r="F4" i="7"/>
  <c r="E4" i="7"/>
  <c r="E26" i="7" s="1"/>
  <c r="D4" i="7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16" i="4"/>
  <c r="J16" i="4"/>
  <c r="J26" i="4" s="1"/>
  <c r="I16" i="4"/>
  <c r="H16" i="4"/>
  <c r="G16" i="4"/>
  <c r="F16" i="4"/>
  <c r="E16" i="4"/>
  <c r="D16" i="4"/>
  <c r="C16" i="4"/>
  <c r="K8" i="4"/>
  <c r="J8" i="4"/>
  <c r="I8" i="4"/>
  <c r="H8" i="4"/>
  <c r="G8" i="4"/>
  <c r="F8" i="4"/>
  <c r="F26" i="4" s="1"/>
  <c r="E8" i="4"/>
  <c r="D8" i="4"/>
  <c r="C8" i="4"/>
  <c r="K4" i="4"/>
  <c r="J4" i="4"/>
  <c r="I4" i="4"/>
  <c r="H4" i="4"/>
  <c r="H26" i="4" s="1"/>
  <c r="G4" i="4"/>
  <c r="F4" i="4"/>
  <c r="E4" i="4"/>
  <c r="D4" i="4"/>
  <c r="D26" i="4" s="1"/>
  <c r="C4" i="4"/>
  <c r="C26" i="4" s="1"/>
  <c r="E26" i="4" l="1"/>
  <c r="I26" i="4"/>
  <c r="L51" i="20"/>
  <c r="D26" i="7"/>
  <c r="H26" i="7"/>
  <c r="E26" i="9"/>
  <c r="I26" i="9"/>
  <c r="H92" i="16"/>
  <c r="G92" i="16"/>
  <c r="K92" i="16"/>
  <c r="F51" i="16"/>
  <c r="F92" i="16" s="1"/>
  <c r="J51" i="16"/>
  <c r="J92" i="16" s="1"/>
  <c r="E51" i="16"/>
  <c r="E92" i="16" s="1"/>
  <c r="I51" i="16"/>
  <c r="I92" i="16" s="1"/>
  <c r="M51" i="16"/>
  <c r="M92" i="16" s="1"/>
  <c r="H92" i="17"/>
  <c r="L92" i="17"/>
  <c r="G51" i="17"/>
  <c r="G92" i="17" s="1"/>
  <c r="K51" i="17"/>
  <c r="K92" i="17" s="1"/>
  <c r="E92" i="18"/>
  <c r="M92" i="18"/>
  <c r="H92" i="18"/>
  <c r="L92" i="18"/>
  <c r="F92" i="19"/>
  <c r="J92" i="19"/>
  <c r="E51" i="19"/>
  <c r="E92" i="19" s="1"/>
  <c r="I51" i="19"/>
  <c r="M51" i="19"/>
  <c r="M92" i="19" s="1"/>
  <c r="H92" i="20"/>
  <c r="G92" i="20"/>
  <c r="K92" i="20"/>
  <c r="F92" i="20"/>
  <c r="J92" i="20"/>
  <c r="G26" i="4"/>
  <c r="K26" i="4"/>
  <c r="F26" i="9"/>
  <c r="J26" i="9"/>
  <c r="G40" i="15"/>
  <c r="K40" i="15"/>
  <c r="L92" i="16"/>
  <c r="I92" i="19"/>
  <c r="L92" i="20"/>
</calcChain>
</file>

<file path=xl/sharedStrings.xml><?xml version="1.0" encoding="utf-8"?>
<sst xmlns="http://schemas.openxmlformats.org/spreadsheetml/2006/main" count="7835" uniqueCount="181">
  <si>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</si>
  <si>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</si>
  <si>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</si>
  <si>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</si>
  <si>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</si>
  <si>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</si>
  <si>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</si>
  <si>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</si>
  <si>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</si>
  <si>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</si>
  <si>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</si>
  <si>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</si>
  <si>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</si>
  <si>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</si>
  <si>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</si>
  <si>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</si>
  <si>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</si>
  <si>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</si>
  <si>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</si>
  <si>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</si>
  <si>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</si>
  <si>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</si>
  <si>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</si>
  <si>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</si>
  <si>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</si>
  <si>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</si>
  <si>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</si>
  <si>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</si>
  <si>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</si>
  <si>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</si>
  <si>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</si>
  <si>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</si>
  <si>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</si>
  <si>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</si>
  <si>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</si>
  <si>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</si>
  <si>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</si>
  <si>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</si>
  <si>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</si>
  <si>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</si>
  <si>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</si>
  <si>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</si>
  <si>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</si>
  <si>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</si>
  <si>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</si>
  <si>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</si>
  <si>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</si>
  <si>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</si>
  <si>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</si>
  <si>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</si>
  <si>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</si>
  <si>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</si>
  <si>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</si>
  <si>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</si>
  <si>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</si>
  <si>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</si>
  <si>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</si>
  <si>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</si>
  <si>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</si>
  <si>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</si>
  <si>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</si>
  <si>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</si>
  <si>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</si>
  <si>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</si>
  <si>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</si>
  <si>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</si>
  <si>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</si>
  <si>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</si>
  <si>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</si>
  <si>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</si>
  <si>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</si>
  <si>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</si>
  <si>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</si>
  <si>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</si>
  <si>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</si>
  <si>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</si>
  <si>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</si>
  <si>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</si>
  <si>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</si>
  <si>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</si>
  <si>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</si>
  <si>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</si>
  <si>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</si>
  <si>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</si>
  <si>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</si>
  <si>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</si>
  <si>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</si>
  <si>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</si>
  <si>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</si>
  <si>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</si>
  <si>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</si>
  <si>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</si>
  <si>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</si>
  <si>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</si>
  <si>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</si>
  <si>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</si>
  <si>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</si>
  <si>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</si>
  <si>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</si>
  <si>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</si>
  <si>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</si>
  <si>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</si>
  <si>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</si>
  <si>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</si>
  <si>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</si>
  <si>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</si>
  <si>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</si>
  <si>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</si>
  <si>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</si>
  <si>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</si>
  <si>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</si>
  <si>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</si>
  <si>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</si>
  <si>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</si>
  <si>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</si>
  <si>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</si>
  <si>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</si>
  <si>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</si>
  <si>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</si>
  <si>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</si>
  <si>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</si>
  <si>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</si>
  <si>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2016/17</t>
  </si>
  <si>
    <t>2015/16</t>
  </si>
  <si>
    <t xml:space="preserve">10. </t>
  </si>
  <si>
    <t>1. Administration</t>
  </si>
  <si>
    <t>2014/15</t>
  </si>
  <si>
    <t>2013/14</t>
  </si>
  <si>
    <t>2012/13</t>
  </si>
  <si>
    <t>2011/12</t>
  </si>
  <si>
    <t>2010/11</t>
  </si>
  <si>
    <t>Table B.1: Specification of receipts: Finance</t>
  </si>
  <si>
    <t>Table B.2: Payments and estimates by economic classification: Finance</t>
  </si>
  <si>
    <t xml:space="preserve">13. </t>
  </si>
  <si>
    <t xml:space="preserve">14. </t>
  </si>
  <si>
    <t xml:space="preserve">15. </t>
  </si>
  <si>
    <t>2. Sustainable Resources Management</t>
  </si>
  <si>
    <t>3. Asset And Liabilities Management</t>
  </si>
  <si>
    <t>4. Financial Governance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</si>
  <si>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</si>
  <si>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</si>
  <si>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</si>
  <si>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</si>
  <si>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</si>
  <si>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11. </t>
  </si>
  <si>
    <t xml:space="preserve">12. </t>
  </si>
  <si>
    <t>1. Member Of Executive Council</t>
  </si>
  <si>
    <t>2. Management Services</t>
  </si>
  <si>
    <t>3. Financial Management</t>
  </si>
  <si>
    <t>4. Internal Audit</t>
  </si>
  <si>
    <t>1. Programme Support</t>
  </si>
  <si>
    <t>2. Economic Analysis</t>
  </si>
  <si>
    <t>3. Provincial Administration Fiscal Discilpine</t>
  </si>
  <si>
    <t>4. Budget And Expenditure Management</t>
  </si>
  <si>
    <t>5. Municipal Finance</t>
  </si>
  <si>
    <t>6. Infrastructure Co-Ordination</t>
  </si>
  <si>
    <t>2. Provincial Supply Chain Management</t>
  </si>
  <si>
    <t>3. Financial Assets Management</t>
  </si>
  <si>
    <t>4. Public Sector Liabilities</t>
  </si>
  <si>
    <t>5. Physical Assets Management</t>
  </si>
  <si>
    <t>6. Interlinked Financial Systems</t>
  </si>
  <si>
    <t>7. Informationtechnology</t>
  </si>
  <si>
    <t>2. Accounting Services</t>
  </si>
  <si>
    <t>3. Norms And Standards</t>
  </si>
  <si>
    <t>4. Risk Management</t>
  </si>
  <si>
    <t>5. Provincial Internal Audit</t>
  </si>
  <si>
    <t>Table 3.2: Summary of departmental receipts collection</t>
  </si>
  <si>
    <t>Table 3.3: Summary of payments and estimates by programme: Finance</t>
  </si>
  <si>
    <t>Table 3.4: Summary of provincial payments and estimates by economic classification: Finance</t>
  </si>
  <si>
    <t>Table 3.6: Summary of payments and estimates by sub-programme: Administration</t>
  </si>
  <si>
    <t>Table 3.7: Summary of payments and estimates by economic classification: Administration</t>
  </si>
  <si>
    <t>Table 3.8: Summary of payments and estimates by sub-programme: Sustainable Resources Management</t>
  </si>
  <si>
    <t>Table 3.9: Summary of payments and estimates by economic classification: Sustainable Resources Management</t>
  </si>
  <si>
    <t>Table 3.10: Summary of payments and estimates by sub-programme: Asset And Liabilities Management</t>
  </si>
  <si>
    <t>Table 3.11: Summary of payments and estimates by economic classification: Asset And Liabilities Management</t>
  </si>
  <si>
    <t>Table 3.12: Summary of payments and estimates by sub-programme: Financial Governance</t>
  </si>
  <si>
    <t>Table 3.13: Summary of payments and estimates by economic classification: Financial Governance</t>
  </si>
  <si>
    <t>Table B.2A: Payments and estimates by economic classification: Administration</t>
  </si>
  <si>
    <t>Table B.2B: Payments and estimates by economic classification: Sustainable Resources Management</t>
  </si>
  <si>
    <t>Table B.2C: Payments and estimates by economic classification: Asset And Liabilities Management</t>
  </si>
  <si>
    <t>Table B.2D: Payments and estimates by economic classification: Financial Governance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</si>
</sst>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130</v>
      </c>
      <c r="D3" s="17" t="s">
        <v>129</v>
      </c>
      <c r="E3" s="17" t="s">
        <v>128</v>
      </c>
      <c r="F3" s="173" t="s">
        <v>127</v>
      </c>
      <c r="G3" s="174"/>
      <c r="H3" s="175"/>
      <c r="I3" s="17" t="s">
        <v>126</v>
      </c>
      <c r="J3" s="17" t="s">
        <v>123</v>
      </c>
      <c r="K3" s="17" t="s">
        <v>122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2562</v>
      </c>
      <c r="D9" s="33">
        <v>2931</v>
      </c>
      <c r="E9" s="33">
        <v>3308</v>
      </c>
      <c r="F9" s="32">
        <v>2738</v>
      </c>
      <c r="G9" s="33">
        <v>2738</v>
      </c>
      <c r="H9" s="34">
        <v>2455</v>
      </c>
      <c r="I9" s="33">
        <v>2466</v>
      </c>
      <c r="J9" s="33">
        <v>2802</v>
      </c>
      <c r="K9" s="33">
        <v>2802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48876</v>
      </c>
      <c r="D12" s="33">
        <v>44426</v>
      </c>
      <c r="E12" s="33">
        <v>67155</v>
      </c>
      <c r="F12" s="32">
        <v>48441</v>
      </c>
      <c r="G12" s="33">
        <v>48441</v>
      </c>
      <c r="H12" s="34">
        <v>57930</v>
      </c>
      <c r="I12" s="33">
        <v>50479</v>
      </c>
      <c r="J12" s="33">
        <v>51465</v>
      </c>
      <c r="K12" s="33">
        <v>51809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156</v>
      </c>
      <c r="D13" s="33">
        <v>748</v>
      </c>
      <c r="E13" s="33">
        <v>65</v>
      </c>
      <c r="F13" s="32">
        <v>0</v>
      </c>
      <c r="G13" s="33">
        <v>0</v>
      </c>
      <c r="H13" s="34">
        <v>23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91</v>
      </c>
      <c r="D14" s="36">
        <v>78</v>
      </c>
      <c r="E14" s="36">
        <v>81</v>
      </c>
      <c r="F14" s="35">
        <v>20</v>
      </c>
      <c r="G14" s="36">
        <v>20</v>
      </c>
      <c r="H14" s="37">
        <v>588</v>
      </c>
      <c r="I14" s="36">
        <v>34</v>
      </c>
      <c r="J14" s="36">
        <v>32</v>
      </c>
      <c r="K14" s="36">
        <v>33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51685</v>
      </c>
      <c r="D15" s="61">
        <f t="shared" ref="D15:K15" si="1">SUM(D5:D14)</f>
        <v>48183</v>
      </c>
      <c r="E15" s="61">
        <f t="shared" si="1"/>
        <v>70609</v>
      </c>
      <c r="F15" s="62">
        <f t="shared" si="1"/>
        <v>51199</v>
      </c>
      <c r="G15" s="61">
        <f t="shared" si="1"/>
        <v>51199</v>
      </c>
      <c r="H15" s="63">
        <f t="shared" si="1"/>
        <v>60996</v>
      </c>
      <c r="I15" s="61">
        <f t="shared" si="1"/>
        <v>52979</v>
      </c>
      <c r="J15" s="61">
        <f t="shared" si="1"/>
        <v>54299</v>
      </c>
      <c r="K15" s="61">
        <f t="shared" si="1"/>
        <v>54644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130</v>
      </c>
      <c r="D3" s="17" t="s">
        <v>129</v>
      </c>
      <c r="E3" s="17" t="s">
        <v>128</v>
      </c>
      <c r="F3" s="173" t="s">
        <v>127</v>
      </c>
      <c r="G3" s="174"/>
      <c r="H3" s="175"/>
      <c r="I3" s="17" t="s">
        <v>126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150</v>
      </c>
      <c r="C4" s="33">
        <v>1808</v>
      </c>
      <c r="D4" s="33">
        <v>5817</v>
      </c>
      <c r="E4" s="33">
        <v>4993</v>
      </c>
      <c r="F4" s="27">
        <v>7224</v>
      </c>
      <c r="G4" s="28">
        <v>6476</v>
      </c>
      <c r="H4" s="29">
        <v>6476</v>
      </c>
      <c r="I4" s="33">
        <v>3953</v>
      </c>
      <c r="J4" s="33">
        <v>5115</v>
      </c>
      <c r="K4" s="33">
        <v>5386.0949999999993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162</v>
      </c>
      <c r="C5" s="33">
        <v>5137</v>
      </c>
      <c r="D5" s="33">
        <v>3838</v>
      </c>
      <c r="E5" s="33">
        <v>3659</v>
      </c>
      <c r="F5" s="32">
        <v>4961</v>
      </c>
      <c r="G5" s="33">
        <v>5369</v>
      </c>
      <c r="H5" s="34">
        <v>5189</v>
      </c>
      <c r="I5" s="33">
        <v>5045</v>
      </c>
      <c r="J5" s="33">
        <v>5485</v>
      </c>
      <c r="K5" s="33">
        <v>5775.7049999999999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163</v>
      </c>
      <c r="C6" s="33">
        <v>6080</v>
      </c>
      <c r="D6" s="33">
        <v>12599</v>
      </c>
      <c r="E6" s="33">
        <v>18212</v>
      </c>
      <c r="F6" s="32">
        <v>19202</v>
      </c>
      <c r="G6" s="33">
        <v>16110</v>
      </c>
      <c r="H6" s="34">
        <v>16030</v>
      </c>
      <c r="I6" s="33">
        <v>14619</v>
      </c>
      <c r="J6" s="33">
        <v>16362</v>
      </c>
      <c r="K6" s="33">
        <v>17229.185999999998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164</v>
      </c>
      <c r="C7" s="33">
        <v>1070</v>
      </c>
      <c r="D7" s="33">
        <v>1481</v>
      </c>
      <c r="E7" s="33">
        <v>1289</v>
      </c>
      <c r="F7" s="32">
        <v>1511</v>
      </c>
      <c r="G7" s="33">
        <v>1391</v>
      </c>
      <c r="H7" s="34">
        <v>1302</v>
      </c>
      <c r="I7" s="33">
        <v>1858</v>
      </c>
      <c r="J7" s="33">
        <v>1966</v>
      </c>
      <c r="K7" s="33">
        <v>2070.1979999999999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165</v>
      </c>
      <c r="C8" s="33">
        <v>1684</v>
      </c>
      <c r="D8" s="33">
        <v>1912</v>
      </c>
      <c r="E8" s="33">
        <v>1981</v>
      </c>
      <c r="F8" s="32">
        <v>1960</v>
      </c>
      <c r="G8" s="33">
        <v>1960</v>
      </c>
      <c r="H8" s="34">
        <v>1960</v>
      </c>
      <c r="I8" s="33">
        <v>2039</v>
      </c>
      <c r="J8" s="33">
        <v>2498</v>
      </c>
      <c r="K8" s="33">
        <v>2630.3939999999998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15779</v>
      </c>
      <c r="D19" s="46">
        <f t="shared" ref="D19:K19" si="1">SUM(D4:D18)</f>
        <v>25647</v>
      </c>
      <c r="E19" s="46">
        <f t="shared" si="1"/>
        <v>30134</v>
      </c>
      <c r="F19" s="47">
        <f t="shared" si="1"/>
        <v>34858</v>
      </c>
      <c r="G19" s="46">
        <f t="shared" si="1"/>
        <v>31306</v>
      </c>
      <c r="H19" s="48">
        <f t="shared" si="1"/>
        <v>30957</v>
      </c>
      <c r="I19" s="46">
        <f t="shared" si="1"/>
        <v>27514</v>
      </c>
      <c r="J19" s="46">
        <f t="shared" si="1"/>
        <v>31426</v>
      </c>
      <c r="K19" s="46">
        <f t="shared" si="1"/>
        <v>33091.577999999994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130</v>
      </c>
      <c r="D3" s="17" t="s">
        <v>129</v>
      </c>
      <c r="E3" s="17" t="s">
        <v>128</v>
      </c>
      <c r="F3" s="173" t="s">
        <v>127</v>
      </c>
      <c r="G3" s="174"/>
      <c r="H3" s="175"/>
      <c r="I3" s="17" t="s">
        <v>126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15158</v>
      </c>
      <c r="D4" s="20">
        <f t="shared" ref="D4:K4" si="0">SUM(D5:D7)</f>
        <v>25647</v>
      </c>
      <c r="E4" s="20">
        <f t="shared" si="0"/>
        <v>29033</v>
      </c>
      <c r="F4" s="21">
        <f t="shared" si="0"/>
        <v>34858</v>
      </c>
      <c r="G4" s="20">
        <f t="shared" si="0"/>
        <v>31196</v>
      </c>
      <c r="H4" s="22">
        <f t="shared" si="0"/>
        <v>30852</v>
      </c>
      <c r="I4" s="20">
        <f t="shared" si="0"/>
        <v>27514</v>
      </c>
      <c r="J4" s="20">
        <f t="shared" si="0"/>
        <v>29696</v>
      </c>
      <c r="K4" s="20">
        <f t="shared" si="0"/>
        <v>31269.887999999999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11307</v>
      </c>
      <c r="D5" s="28">
        <v>15098</v>
      </c>
      <c r="E5" s="28">
        <v>15533</v>
      </c>
      <c r="F5" s="27">
        <v>17246</v>
      </c>
      <c r="G5" s="28">
        <v>16626</v>
      </c>
      <c r="H5" s="29">
        <v>16283</v>
      </c>
      <c r="I5" s="28">
        <v>18642</v>
      </c>
      <c r="J5" s="28">
        <v>20583</v>
      </c>
      <c r="K5" s="29">
        <v>21673.898999999998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3851</v>
      </c>
      <c r="D6" s="33">
        <v>10549</v>
      </c>
      <c r="E6" s="33">
        <v>13500</v>
      </c>
      <c r="F6" s="32">
        <v>17612</v>
      </c>
      <c r="G6" s="33">
        <v>14570</v>
      </c>
      <c r="H6" s="34">
        <v>14569</v>
      </c>
      <c r="I6" s="33">
        <v>8872</v>
      </c>
      <c r="J6" s="33">
        <v>9113</v>
      </c>
      <c r="K6" s="34">
        <v>9595.9889999999996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14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14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621</v>
      </c>
      <c r="D16" s="20">
        <f t="shared" ref="D16:K16" si="2">SUM(D17:D23)</f>
        <v>0</v>
      </c>
      <c r="E16" s="20">
        <f t="shared" si="2"/>
        <v>1087</v>
      </c>
      <c r="F16" s="21">
        <f t="shared" si="2"/>
        <v>0</v>
      </c>
      <c r="G16" s="20">
        <f t="shared" si="2"/>
        <v>110</v>
      </c>
      <c r="H16" s="22">
        <f t="shared" si="2"/>
        <v>105</v>
      </c>
      <c r="I16" s="20">
        <f t="shared" si="2"/>
        <v>0</v>
      </c>
      <c r="J16" s="20">
        <f t="shared" si="2"/>
        <v>1730</v>
      </c>
      <c r="K16" s="20">
        <f t="shared" si="2"/>
        <v>1821.6899999999998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621</v>
      </c>
      <c r="D18" s="33">
        <v>0</v>
      </c>
      <c r="E18" s="33">
        <v>1087</v>
      </c>
      <c r="F18" s="32">
        <v>0</v>
      </c>
      <c r="G18" s="33">
        <v>110</v>
      </c>
      <c r="H18" s="34">
        <v>105</v>
      </c>
      <c r="I18" s="33">
        <v>0</v>
      </c>
      <c r="J18" s="33">
        <v>1730</v>
      </c>
      <c r="K18" s="34">
        <v>1821.6899999999998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15779</v>
      </c>
      <c r="D26" s="46">
        <f t="shared" ref="D26:K26" si="3">+D4+D8+D16+D24</f>
        <v>25647</v>
      </c>
      <c r="E26" s="46">
        <f t="shared" si="3"/>
        <v>30134</v>
      </c>
      <c r="F26" s="47">
        <f t="shared" si="3"/>
        <v>34858</v>
      </c>
      <c r="G26" s="46">
        <f t="shared" si="3"/>
        <v>31306</v>
      </c>
      <c r="H26" s="48">
        <f t="shared" si="3"/>
        <v>30957</v>
      </c>
      <c r="I26" s="46">
        <f t="shared" si="3"/>
        <v>27514</v>
      </c>
      <c r="J26" s="46">
        <f t="shared" si="3"/>
        <v>31426</v>
      </c>
      <c r="K26" s="46">
        <f t="shared" si="3"/>
        <v>33091.578000000001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130</v>
      </c>
      <c r="F3" s="17" t="s">
        <v>129</v>
      </c>
      <c r="G3" s="17" t="s">
        <v>128</v>
      </c>
      <c r="H3" s="173" t="s">
        <v>127</v>
      </c>
      <c r="I3" s="174"/>
      <c r="J3" s="175"/>
      <c r="K3" s="17" t="s">
        <v>126</v>
      </c>
      <c r="L3" s="17" t="s">
        <v>123</v>
      </c>
      <c r="M3" s="17" t="s">
        <v>122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2562</v>
      </c>
      <c r="F9" s="72">
        <f t="shared" ref="F9:M9" si="1">F10+F19</f>
        <v>2931</v>
      </c>
      <c r="G9" s="72">
        <f t="shared" si="1"/>
        <v>3308</v>
      </c>
      <c r="H9" s="73">
        <f t="shared" si="1"/>
        <v>2738</v>
      </c>
      <c r="I9" s="72">
        <f t="shared" si="1"/>
        <v>2738</v>
      </c>
      <c r="J9" s="74">
        <f t="shared" si="1"/>
        <v>2455</v>
      </c>
      <c r="K9" s="72">
        <f t="shared" si="1"/>
        <v>2466</v>
      </c>
      <c r="L9" s="72">
        <f t="shared" si="1"/>
        <v>2802</v>
      </c>
      <c r="M9" s="72">
        <f t="shared" si="1"/>
        <v>2802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2562</v>
      </c>
      <c r="F10" s="100">
        <f t="shared" ref="F10:M10" si="2">SUM(F11:F13)</f>
        <v>2931</v>
      </c>
      <c r="G10" s="100">
        <f t="shared" si="2"/>
        <v>3308</v>
      </c>
      <c r="H10" s="101">
        <f t="shared" si="2"/>
        <v>2738</v>
      </c>
      <c r="I10" s="100">
        <f t="shared" si="2"/>
        <v>2738</v>
      </c>
      <c r="J10" s="102">
        <f t="shared" si="2"/>
        <v>2455</v>
      </c>
      <c r="K10" s="100">
        <f t="shared" si="2"/>
        <v>2466</v>
      </c>
      <c r="L10" s="100">
        <f t="shared" si="2"/>
        <v>2802</v>
      </c>
      <c r="M10" s="100">
        <f t="shared" si="2"/>
        <v>2802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2562</v>
      </c>
      <c r="F11" s="79">
        <v>2931</v>
      </c>
      <c r="G11" s="79">
        <v>3308</v>
      </c>
      <c r="H11" s="80">
        <v>2600</v>
      </c>
      <c r="I11" s="79">
        <v>2600</v>
      </c>
      <c r="J11" s="81">
        <v>2336</v>
      </c>
      <c r="K11" s="79">
        <v>2350</v>
      </c>
      <c r="L11" s="79">
        <v>2680</v>
      </c>
      <c r="M11" s="79">
        <v>2680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0</v>
      </c>
      <c r="F13" s="86">
        <v>0</v>
      </c>
      <c r="G13" s="86">
        <v>0</v>
      </c>
      <c r="H13" s="87">
        <v>138</v>
      </c>
      <c r="I13" s="86">
        <v>138</v>
      </c>
      <c r="J13" s="88">
        <v>119</v>
      </c>
      <c r="K13" s="86">
        <v>116</v>
      </c>
      <c r="L13" s="86">
        <v>122</v>
      </c>
      <c r="M13" s="86">
        <v>122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0</v>
      </c>
      <c r="G15" s="79">
        <v>0</v>
      </c>
      <c r="H15" s="80">
        <v>84</v>
      </c>
      <c r="I15" s="79">
        <v>84</v>
      </c>
      <c r="J15" s="81">
        <v>84</v>
      </c>
      <c r="K15" s="79">
        <v>84</v>
      </c>
      <c r="L15" s="79">
        <v>90</v>
      </c>
      <c r="M15" s="81">
        <v>90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54</v>
      </c>
      <c r="I16" s="86">
        <v>35</v>
      </c>
      <c r="J16" s="88">
        <v>35</v>
      </c>
      <c r="K16" s="86">
        <v>32</v>
      </c>
      <c r="L16" s="86">
        <v>32</v>
      </c>
      <c r="M16" s="88">
        <v>32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48876</v>
      </c>
      <c r="F31" s="131">
        <f t="shared" ref="F31:M31" si="4">SUM(F32:F34)</f>
        <v>44426</v>
      </c>
      <c r="G31" s="131">
        <f t="shared" si="4"/>
        <v>67155</v>
      </c>
      <c r="H31" s="132">
        <f t="shared" si="4"/>
        <v>48441</v>
      </c>
      <c r="I31" s="131">
        <f t="shared" si="4"/>
        <v>48441</v>
      </c>
      <c r="J31" s="133">
        <f t="shared" si="4"/>
        <v>57930</v>
      </c>
      <c r="K31" s="131">
        <f t="shared" si="4"/>
        <v>50479</v>
      </c>
      <c r="L31" s="131">
        <f t="shared" si="4"/>
        <v>51465</v>
      </c>
      <c r="M31" s="131">
        <f t="shared" si="4"/>
        <v>51809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48876</v>
      </c>
      <c r="F32" s="79">
        <v>44426</v>
      </c>
      <c r="G32" s="79">
        <v>67155</v>
      </c>
      <c r="H32" s="80">
        <v>48441</v>
      </c>
      <c r="I32" s="79">
        <v>48441</v>
      </c>
      <c r="J32" s="81">
        <v>57930</v>
      </c>
      <c r="K32" s="79">
        <v>50479</v>
      </c>
      <c r="L32" s="79">
        <v>51465</v>
      </c>
      <c r="M32" s="79">
        <v>51809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156</v>
      </c>
      <c r="F36" s="72">
        <f t="shared" ref="F36:M36" si="5">SUM(F37:F38)</f>
        <v>748</v>
      </c>
      <c r="G36" s="72">
        <f t="shared" si="5"/>
        <v>65</v>
      </c>
      <c r="H36" s="73">
        <f t="shared" si="5"/>
        <v>0</v>
      </c>
      <c r="I36" s="72">
        <f t="shared" si="5"/>
        <v>0</v>
      </c>
      <c r="J36" s="74">
        <f t="shared" si="5"/>
        <v>23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156</v>
      </c>
      <c r="F38" s="93">
        <v>748</v>
      </c>
      <c r="G38" s="93">
        <v>65</v>
      </c>
      <c r="H38" s="94">
        <v>0</v>
      </c>
      <c r="I38" s="93">
        <v>0</v>
      </c>
      <c r="J38" s="95">
        <v>23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91</v>
      </c>
      <c r="F39" s="72">
        <v>78</v>
      </c>
      <c r="G39" s="72">
        <v>81</v>
      </c>
      <c r="H39" s="73">
        <v>20</v>
      </c>
      <c r="I39" s="72">
        <v>20</v>
      </c>
      <c r="J39" s="74">
        <v>588</v>
      </c>
      <c r="K39" s="72">
        <v>34</v>
      </c>
      <c r="L39" s="72">
        <v>32</v>
      </c>
      <c r="M39" s="72">
        <v>33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51685</v>
      </c>
      <c r="F40" s="46">
        <f t="shared" ref="F40:M40" si="6">F4+F9+F21+F29+F31+F36+F39</f>
        <v>48183</v>
      </c>
      <c r="G40" s="46">
        <f t="shared" si="6"/>
        <v>70609</v>
      </c>
      <c r="H40" s="47">
        <f t="shared" si="6"/>
        <v>51199</v>
      </c>
      <c r="I40" s="46">
        <f t="shared" si="6"/>
        <v>51199</v>
      </c>
      <c r="J40" s="48">
        <f t="shared" si="6"/>
        <v>60996</v>
      </c>
      <c r="K40" s="46">
        <f t="shared" si="6"/>
        <v>52979</v>
      </c>
      <c r="L40" s="46">
        <f t="shared" si="6"/>
        <v>54299</v>
      </c>
      <c r="M40" s="46">
        <f t="shared" si="6"/>
        <v>54644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130</v>
      </c>
      <c r="F3" s="17" t="s">
        <v>129</v>
      </c>
      <c r="G3" s="17" t="s">
        <v>128</v>
      </c>
      <c r="H3" s="173" t="s">
        <v>127</v>
      </c>
      <c r="I3" s="174"/>
      <c r="J3" s="175"/>
      <c r="K3" s="17" t="s">
        <v>126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201418</v>
      </c>
      <c r="F4" s="72">
        <f t="shared" ref="F4:M4" si="0">F5+F8+F47</f>
        <v>217966</v>
      </c>
      <c r="G4" s="72">
        <f t="shared" si="0"/>
        <v>238268</v>
      </c>
      <c r="H4" s="73">
        <f t="shared" si="0"/>
        <v>263074</v>
      </c>
      <c r="I4" s="72">
        <f t="shared" si="0"/>
        <v>256273</v>
      </c>
      <c r="J4" s="74">
        <f t="shared" si="0"/>
        <v>253165</v>
      </c>
      <c r="K4" s="72">
        <f t="shared" si="0"/>
        <v>260233</v>
      </c>
      <c r="L4" s="72">
        <f t="shared" si="0"/>
        <v>270604</v>
      </c>
      <c r="M4" s="72">
        <f t="shared" si="0"/>
        <v>285426.38500000001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107773</v>
      </c>
      <c r="F5" s="100">
        <f t="shared" ref="F5:M5" si="1">SUM(F6:F7)</f>
        <v>118499</v>
      </c>
      <c r="G5" s="100">
        <f t="shared" si="1"/>
        <v>126458</v>
      </c>
      <c r="H5" s="101">
        <f t="shared" si="1"/>
        <v>144382</v>
      </c>
      <c r="I5" s="100">
        <f t="shared" si="1"/>
        <v>140466</v>
      </c>
      <c r="J5" s="102">
        <f t="shared" si="1"/>
        <v>137743</v>
      </c>
      <c r="K5" s="100">
        <f t="shared" si="1"/>
        <v>154436</v>
      </c>
      <c r="L5" s="100">
        <f t="shared" si="1"/>
        <v>164529</v>
      </c>
      <c r="M5" s="100">
        <f t="shared" si="1"/>
        <v>173411.48500000002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80627</v>
      </c>
      <c r="F6" s="79">
        <v>98016</v>
      </c>
      <c r="G6" s="79">
        <v>101298</v>
      </c>
      <c r="H6" s="80">
        <v>114019</v>
      </c>
      <c r="I6" s="79">
        <v>110950</v>
      </c>
      <c r="J6" s="81">
        <v>110417</v>
      </c>
      <c r="K6" s="79">
        <v>119923</v>
      </c>
      <c r="L6" s="79">
        <v>140791</v>
      </c>
      <c r="M6" s="79">
        <v>148415.02900000001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27146</v>
      </c>
      <c r="F7" s="93">
        <v>20483</v>
      </c>
      <c r="G7" s="93">
        <v>25160</v>
      </c>
      <c r="H7" s="94">
        <v>30363</v>
      </c>
      <c r="I7" s="93">
        <v>29516</v>
      </c>
      <c r="J7" s="95">
        <v>27326</v>
      </c>
      <c r="K7" s="93">
        <v>34513</v>
      </c>
      <c r="L7" s="93">
        <v>23738</v>
      </c>
      <c r="M7" s="93">
        <v>24996.455999999998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93645</v>
      </c>
      <c r="F8" s="100">
        <f t="shared" ref="F8:M8" si="2">SUM(F9:F46)</f>
        <v>99467</v>
      </c>
      <c r="G8" s="100">
        <f t="shared" si="2"/>
        <v>111810</v>
      </c>
      <c r="H8" s="101">
        <f t="shared" si="2"/>
        <v>118692</v>
      </c>
      <c r="I8" s="100">
        <f t="shared" si="2"/>
        <v>115807</v>
      </c>
      <c r="J8" s="102">
        <f t="shared" si="2"/>
        <v>115422</v>
      </c>
      <c r="K8" s="100">
        <f t="shared" si="2"/>
        <v>105797</v>
      </c>
      <c r="L8" s="100">
        <f t="shared" si="2"/>
        <v>106075</v>
      </c>
      <c r="M8" s="100">
        <f t="shared" si="2"/>
        <v>112014.90000000001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610</v>
      </c>
      <c r="F9" s="79">
        <v>459</v>
      </c>
      <c r="G9" s="79">
        <v>784</v>
      </c>
      <c r="H9" s="80">
        <v>597</v>
      </c>
      <c r="I9" s="79">
        <v>835</v>
      </c>
      <c r="J9" s="81">
        <v>706</v>
      </c>
      <c r="K9" s="79">
        <v>667</v>
      </c>
      <c r="L9" s="79">
        <v>718</v>
      </c>
      <c r="M9" s="79">
        <v>756.36500000000001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1210</v>
      </c>
      <c r="F10" s="86">
        <v>689</v>
      </c>
      <c r="G10" s="86">
        <v>1064</v>
      </c>
      <c r="H10" s="87">
        <v>964</v>
      </c>
      <c r="I10" s="86">
        <v>1578</v>
      </c>
      <c r="J10" s="88">
        <v>1559</v>
      </c>
      <c r="K10" s="86">
        <v>977</v>
      </c>
      <c r="L10" s="86">
        <v>1019</v>
      </c>
      <c r="M10" s="86">
        <v>1073.0069999999998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1619</v>
      </c>
      <c r="F11" s="86">
        <v>696</v>
      </c>
      <c r="G11" s="86">
        <v>785</v>
      </c>
      <c r="H11" s="87">
        <v>986</v>
      </c>
      <c r="I11" s="86">
        <v>876</v>
      </c>
      <c r="J11" s="88">
        <v>827</v>
      </c>
      <c r="K11" s="86">
        <v>381</v>
      </c>
      <c r="L11" s="86">
        <v>415</v>
      </c>
      <c r="M11" s="86">
        <v>437.17899999999997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7631</v>
      </c>
      <c r="F12" s="86">
        <v>9914</v>
      </c>
      <c r="G12" s="86">
        <v>5897</v>
      </c>
      <c r="H12" s="87">
        <v>7548</v>
      </c>
      <c r="I12" s="86">
        <v>6649</v>
      </c>
      <c r="J12" s="88">
        <v>6779</v>
      </c>
      <c r="K12" s="86">
        <v>4632</v>
      </c>
      <c r="L12" s="86">
        <v>4832</v>
      </c>
      <c r="M12" s="86">
        <v>5088.0959999999995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389</v>
      </c>
      <c r="G13" s="86">
        <v>2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1685</v>
      </c>
      <c r="F14" s="86">
        <v>980</v>
      </c>
      <c r="G14" s="86">
        <v>1151</v>
      </c>
      <c r="H14" s="87">
        <v>1506</v>
      </c>
      <c r="I14" s="86">
        <v>1333</v>
      </c>
      <c r="J14" s="88">
        <v>1318</v>
      </c>
      <c r="K14" s="86">
        <v>1385</v>
      </c>
      <c r="L14" s="86">
        <v>1474</v>
      </c>
      <c r="M14" s="86">
        <v>1552.0619999999999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3192</v>
      </c>
      <c r="F15" s="86">
        <v>3728</v>
      </c>
      <c r="G15" s="86">
        <v>4244</v>
      </c>
      <c r="H15" s="87">
        <v>4197</v>
      </c>
      <c r="I15" s="86">
        <v>4056</v>
      </c>
      <c r="J15" s="88">
        <v>4044</v>
      </c>
      <c r="K15" s="86">
        <v>3228</v>
      </c>
      <c r="L15" s="86">
        <v>3233</v>
      </c>
      <c r="M15" s="86">
        <v>2376.4269999999997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47119</v>
      </c>
      <c r="F16" s="86">
        <v>46873</v>
      </c>
      <c r="G16" s="86">
        <v>55003</v>
      </c>
      <c r="H16" s="87">
        <v>52347</v>
      </c>
      <c r="I16" s="86">
        <v>51809</v>
      </c>
      <c r="J16" s="88">
        <v>52032</v>
      </c>
      <c r="K16" s="86">
        <v>54040</v>
      </c>
      <c r="L16" s="86">
        <v>51776</v>
      </c>
      <c r="M16" s="86">
        <v>56833.578999999998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3250</v>
      </c>
      <c r="F17" s="86">
        <v>4379</v>
      </c>
      <c r="G17" s="86">
        <v>3809</v>
      </c>
      <c r="H17" s="87">
        <v>14962</v>
      </c>
      <c r="I17" s="86">
        <v>11690</v>
      </c>
      <c r="J17" s="88">
        <v>11789</v>
      </c>
      <c r="K17" s="86">
        <v>5177</v>
      </c>
      <c r="L17" s="86">
        <v>5821</v>
      </c>
      <c r="M17" s="86">
        <v>6129.5129999999999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108</v>
      </c>
      <c r="F18" s="86">
        <v>10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136</v>
      </c>
      <c r="F21" s="86">
        <v>138</v>
      </c>
      <c r="G21" s="86">
        <v>27</v>
      </c>
      <c r="H21" s="87">
        <v>50</v>
      </c>
      <c r="I21" s="86">
        <v>2</v>
      </c>
      <c r="J21" s="88">
        <v>1</v>
      </c>
      <c r="K21" s="86">
        <v>2</v>
      </c>
      <c r="L21" s="86">
        <v>4</v>
      </c>
      <c r="M21" s="86">
        <v>4.2119999999999997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904</v>
      </c>
      <c r="F22" s="86">
        <v>305</v>
      </c>
      <c r="G22" s="86">
        <v>412</v>
      </c>
      <c r="H22" s="87">
        <v>551</v>
      </c>
      <c r="I22" s="86">
        <v>333</v>
      </c>
      <c r="J22" s="88">
        <v>423</v>
      </c>
      <c r="K22" s="86">
        <v>276</v>
      </c>
      <c r="L22" s="86">
        <v>295</v>
      </c>
      <c r="M22" s="86">
        <v>310.63499999999999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121</v>
      </c>
      <c r="L23" s="86">
        <v>131</v>
      </c>
      <c r="M23" s="86">
        <v>137.94299999999998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1242</v>
      </c>
      <c r="F25" s="86">
        <v>1438</v>
      </c>
      <c r="G25" s="86">
        <v>1506</v>
      </c>
      <c r="H25" s="87">
        <v>1519</v>
      </c>
      <c r="I25" s="86">
        <v>1616</v>
      </c>
      <c r="J25" s="88">
        <v>1661</v>
      </c>
      <c r="K25" s="86">
        <v>1036</v>
      </c>
      <c r="L25" s="86">
        <v>1860</v>
      </c>
      <c r="M25" s="86">
        <v>1103.58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53</v>
      </c>
      <c r="F29" s="86">
        <v>73</v>
      </c>
      <c r="G29" s="86">
        <v>147</v>
      </c>
      <c r="H29" s="87">
        <v>0</v>
      </c>
      <c r="I29" s="86">
        <v>0</v>
      </c>
      <c r="J29" s="88">
        <v>0</v>
      </c>
      <c r="K29" s="86">
        <v>36</v>
      </c>
      <c r="L29" s="86">
        <v>39</v>
      </c>
      <c r="M29" s="86">
        <v>41.067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23</v>
      </c>
      <c r="F32" s="86">
        <v>120</v>
      </c>
      <c r="G32" s="86">
        <v>62</v>
      </c>
      <c r="H32" s="87">
        <v>36</v>
      </c>
      <c r="I32" s="86">
        <v>0</v>
      </c>
      <c r="J32" s="88">
        <v>31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25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18</v>
      </c>
      <c r="F37" s="86">
        <v>583</v>
      </c>
      <c r="G37" s="86">
        <v>611</v>
      </c>
      <c r="H37" s="87">
        <v>697</v>
      </c>
      <c r="I37" s="86">
        <v>687</v>
      </c>
      <c r="J37" s="88">
        <v>687</v>
      </c>
      <c r="K37" s="86">
        <v>708</v>
      </c>
      <c r="L37" s="86">
        <v>715</v>
      </c>
      <c r="M37" s="86">
        <v>752.83500000000004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2736</v>
      </c>
      <c r="F38" s="86">
        <v>2107</v>
      </c>
      <c r="G38" s="86">
        <v>2974</v>
      </c>
      <c r="H38" s="87">
        <v>3625</v>
      </c>
      <c r="I38" s="86">
        <v>3263</v>
      </c>
      <c r="J38" s="88">
        <v>3358</v>
      </c>
      <c r="K38" s="86">
        <v>2353</v>
      </c>
      <c r="L38" s="86">
        <v>3338</v>
      </c>
      <c r="M38" s="86">
        <v>3514.9139999999998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4168</v>
      </c>
      <c r="F39" s="86">
        <v>5518</v>
      </c>
      <c r="G39" s="86">
        <v>6095</v>
      </c>
      <c r="H39" s="87">
        <v>6447</v>
      </c>
      <c r="I39" s="86">
        <v>6447</v>
      </c>
      <c r="J39" s="88">
        <v>6447</v>
      </c>
      <c r="K39" s="86">
        <v>5571</v>
      </c>
      <c r="L39" s="86">
        <v>6560</v>
      </c>
      <c r="M39" s="86">
        <v>6907.6799999999994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1197</v>
      </c>
      <c r="F40" s="86">
        <v>3422</v>
      </c>
      <c r="G40" s="86">
        <v>3363</v>
      </c>
      <c r="H40" s="87">
        <v>2603</v>
      </c>
      <c r="I40" s="86">
        <v>2588</v>
      </c>
      <c r="J40" s="88">
        <v>2588</v>
      </c>
      <c r="K40" s="86">
        <v>2689</v>
      </c>
      <c r="L40" s="86">
        <v>2486</v>
      </c>
      <c r="M40" s="86">
        <v>2617.7579999999998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922</v>
      </c>
      <c r="F41" s="86">
        <v>1135</v>
      </c>
      <c r="G41" s="86">
        <v>136</v>
      </c>
      <c r="H41" s="87">
        <v>165</v>
      </c>
      <c r="I41" s="86">
        <v>175</v>
      </c>
      <c r="J41" s="88">
        <v>277</v>
      </c>
      <c r="K41" s="86">
        <v>355</v>
      </c>
      <c r="L41" s="86">
        <v>199</v>
      </c>
      <c r="M41" s="86">
        <v>209.547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12106</v>
      </c>
      <c r="F42" s="86">
        <v>13166</v>
      </c>
      <c r="G42" s="86">
        <v>16668</v>
      </c>
      <c r="H42" s="87">
        <v>14447</v>
      </c>
      <c r="I42" s="86">
        <v>16056</v>
      </c>
      <c r="J42" s="88">
        <v>15386</v>
      </c>
      <c r="K42" s="86">
        <v>16197</v>
      </c>
      <c r="L42" s="86">
        <v>14960</v>
      </c>
      <c r="M42" s="86">
        <v>15709.295999999998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2269</v>
      </c>
      <c r="F43" s="86">
        <v>1442</v>
      </c>
      <c r="G43" s="86">
        <v>2469</v>
      </c>
      <c r="H43" s="87">
        <v>3075</v>
      </c>
      <c r="I43" s="86">
        <v>2557</v>
      </c>
      <c r="J43" s="88">
        <v>2567</v>
      </c>
      <c r="K43" s="86">
        <v>2966</v>
      </c>
      <c r="L43" s="86">
        <v>3151</v>
      </c>
      <c r="M43" s="86">
        <v>3248.9359999999992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533</v>
      </c>
      <c r="F44" s="86">
        <v>762</v>
      </c>
      <c r="G44" s="86">
        <v>976</v>
      </c>
      <c r="H44" s="87">
        <v>1112</v>
      </c>
      <c r="I44" s="86">
        <v>1114</v>
      </c>
      <c r="J44" s="88">
        <v>1085</v>
      </c>
      <c r="K44" s="86">
        <v>1765</v>
      </c>
      <c r="L44" s="86">
        <v>1764</v>
      </c>
      <c r="M44" s="86">
        <v>1857.588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911</v>
      </c>
      <c r="F45" s="86">
        <v>1116</v>
      </c>
      <c r="G45" s="86">
        <v>3616</v>
      </c>
      <c r="H45" s="87">
        <v>1258</v>
      </c>
      <c r="I45" s="86">
        <v>2143</v>
      </c>
      <c r="J45" s="88">
        <v>1857</v>
      </c>
      <c r="K45" s="86">
        <v>1235</v>
      </c>
      <c r="L45" s="86">
        <v>1285</v>
      </c>
      <c r="M45" s="86">
        <v>1352.6809999999998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9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2958</v>
      </c>
      <c r="F51" s="72">
        <f t="shared" ref="F51:M51" si="4">F52+F59+F62+F63+F64+F72+F73</f>
        <v>1728</v>
      </c>
      <c r="G51" s="72">
        <f t="shared" si="4"/>
        <v>259</v>
      </c>
      <c r="H51" s="73">
        <f t="shared" si="4"/>
        <v>184</v>
      </c>
      <c r="I51" s="72">
        <f t="shared" si="4"/>
        <v>3713</v>
      </c>
      <c r="J51" s="74">
        <f t="shared" si="4"/>
        <v>3923</v>
      </c>
      <c r="K51" s="72">
        <f t="shared" si="4"/>
        <v>3509</v>
      </c>
      <c r="L51" s="72">
        <f t="shared" si="4"/>
        <v>3541</v>
      </c>
      <c r="M51" s="72">
        <f t="shared" si="4"/>
        <v>3728.5970000000002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4</v>
      </c>
      <c r="G52" s="79">
        <f t="shared" si="5"/>
        <v>2</v>
      </c>
      <c r="H52" s="80">
        <f t="shared" si="5"/>
        <v>12</v>
      </c>
      <c r="I52" s="79">
        <f t="shared" si="5"/>
        <v>3012</v>
      </c>
      <c r="J52" s="81">
        <f t="shared" si="5"/>
        <v>3005</v>
      </c>
      <c r="K52" s="79">
        <f t="shared" si="5"/>
        <v>3013</v>
      </c>
      <c r="L52" s="79">
        <f t="shared" si="5"/>
        <v>3014</v>
      </c>
      <c r="M52" s="79">
        <f t="shared" si="5"/>
        <v>3173.7420000000002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4</v>
      </c>
      <c r="G56" s="100">
        <f t="shared" si="7"/>
        <v>2</v>
      </c>
      <c r="H56" s="101">
        <f t="shared" si="7"/>
        <v>12</v>
      </c>
      <c r="I56" s="100">
        <f t="shared" si="7"/>
        <v>3012</v>
      </c>
      <c r="J56" s="102">
        <f t="shared" si="7"/>
        <v>3005</v>
      </c>
      <c r="K56" s="100">
        <f t="shared" si="7"/>
        <v>3013</v>
      </c>
      <c r="L56" s="100">
        <f t="shared" si="7"/>
        <v>3014</v>
      </c>
      <c r="M56" s="100">
        <f t="shared" si="7"/>
        <v>3173.7420000000002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3000</v>
      </c>
      <c r="J57" s="81">
        <v>3000</v>
      </c>
      <c r="K57" s="79">
        <v>3000</v>
      </c>
      <c r="L57" s="79">
        <v>3000</v>
      </c>
      <c r="M57" s="79">
        <v>3159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4</v>
      </c>
      <c r="G58" s="93">
        <v>2</v>
      </c>
      <c r="H58" s="94">
        <v>12</v>
      </c>
      <c r="I58" s="93">
        <v>12</v>
      </c>
      <c r="J58" s="95">
        <v>5</v>
      </c>
      <c r="K58" s="93">
        <v>13</v>
      </c>
      <c r="L58" s="93">
        <v>14</v>
      </c>
      <c r="M58" s="93">
        <v>14.741999999999999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370</v>
      </c>
      <c r="G59" s="100">
        <f t="shared" si="8"/>
        <v>1</v>
      </c>
      <c r="H59" s="101">
        <f t="shared" si="8"/>
        <v>0</v>
      </c>
      <c r="I59" s="100">
        <f t="shared" si="8"/>
        <v>433</v>
      </c>
      <c r="J59" s="102">
        <f t="shared" si="8"/>
        <v>433</v>
      </c>
      <c r="K59" s="100">
        <f t="shared" si="8"/>
        <v>463</v>
      </c>
      <c r="L59" s="100">
        <f t="shared" si="8"/>
        <v>492</v>
      </c>
      <c r="M59" s="100">
        <f t="shared" si="8"/>
        <v>518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370</v>
      </c>
      <c r="G61" s="93">
        <v>1</v>
      </c>
      <c r="H61" s="94">
        <v>0</v>
      </c>
      <c r="I61" s="93">
        <v>433</v>
      </c>
      <c r="J61" s="95">
        <v>433</v>
      </c>
      <c r="K61" s="93">
        <v>463</v>
      </c>
      <c r="L61" s="93">
        <v>492</v>
      </c>
      <c r="M61" s="93">
        <v>518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2958</v>
      </c>
      <c r="F73" s="86">
        <f t="shared" ref="F73:M73" si="12">SUM(F74:F75)</f>
        <v>1354</v>
      </c>
      <c r="G73" s="86">
        <f t="shared" si="12"/>
        <v>256</v>
      </c>
      <c r="H73" s="87">
        <f t="shared" si="12"/>
        <v>172</v>
      </c>
      <c r="I73" s="86">
        <f t="shared" si="12"/>
        <v>268</v>
      </c>
      <c r="J73" s="88">
        <f t="shared" si="12"/>
        <v>485</v>
      </c>
      <c r="K73" s="86">
        <f t="shared" si="12"/>
        <v>33</v>
      </c>
      <c r="L73" s="86">
        <f t="shared" si="12"/>
        <v>35</v>
      </c>
      <c r="M73" s="86">
        <f t="shared" si="12"/>
        <v>36.854999999999997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2958</v>
      </c>
      <c r="F75" s="93">
        <v>1354</v>
      </c>
      <c r="G75" s="93">
        <v>256</v>
      </c>
      <c r="H75" s="94">
        <v>172</v>
      </c>
      <c r="I75" s="93">
        <v>268</v>
      </c>
      <c r="J75" s="95">
        <v>485</v>
      </c>
      <c r="K75" s="93">
        <v>33</v>
      </c>
      <c r="L75" s="93">
        <v>35</v>
      </c>
      <c r="M75" s="93">
        <v>36.854999999999997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9906</v>
      </c>
      <c r="F77" s="72">
        <f t="shared" ref="F77:M77" si="13">F78+F81+F84+F85+F86+F87+F88</f>
        <v>3576</v>
      </c>
      <c r="G77" s="72">
        <f t="shared" si="13"/>
        <v>5980</v>
      </c>
      <c r="H77" s="73">
        <f t="shared" si="13"/>
        <v>3610</v>
      </c>
      <c r="I77" s="72">
        <f t="shared" si="13"/>
        <v>5019</v>
      </c>
      <c r="J77" s="74">
        <f t="shared" si="13"/>
        <v>5044</v>
      </c>
      <c r="K77" s="72">
        <f t="shared" si="13"/>
        <v>4427</v>
      </c>
      <c r="L77" s="72">
        <f t="shared" si="13"/>
        <v>4976</v>
      </c>
      <c r="M77" s="72">
        <f t="shared" si="13"/>
        <v>5239.9949999999999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9377</v>
      </c>
      <c r="F81" s="86">
        <f t="shared" ref="F81:M81" si="15">SUM(F82:F83)</f>
        <v>3576</v>
      </c>
      <c r="G81" s="86">
        <f t="shared" si="15"/>
        <v>4427</v>
      </c>
      <c r="H81" s="87">
        <f t="shared" si="15"/>
        <v>3410</v>
      </c>
      <c r="I81" s="86">
        <f t="shared" si="15"/>
        <v>4819</v>
      </c>
      <c r="J81" s="88">
        <f t="shared" si="15"/>
        <v>4803</v>
      </c>
      <c r="K81" s="86">
        <f t="shared" si="15"/>
        <v>4377</v>
      </c>
      <c r="L81" s="86">
        <f t="shared" si="15"/>
        <v>4923</v>
      </c>
      <c r="M81" s="86">
        <f t="shared" si="15"/>
        <v>5184.1859999999997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550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9377</v>
      </c>
      <c r="F83" s="93">
        <v>3576</v>
      </c>
      <c r="G83" s="93">
        <v>4427</v>
      </c>
      <c r="H83" s="94">
        <v>3410</v>
      </c>
      <c r="I83" s="93">
        <v>4819</v>
      </c>
      <c r="J83" s="95">
        <v>4803</v>
      </c>
      <c r="K83" s="93">
        <v>3827</v>
      </c>
      <c r="L83" s="93">
        <v>4923</v>
      </c>
      <c r="M83" s="93">
        <v>5184.1859999999997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529</v>
      </c>
      <c r="F88" s="86">
        <v>0</v>
      </c>
      <c r="G88" s="86">
        <v>1553</v>
      </c>
      <c r="H88" s="87">
        <v>200</v>
      </c>
      <c r="I88" s="86">
        <v>200</v>
      </c>
      <c r="J88" s="88">
        <v>241</v>
      </c>
      <c r="K88" s="86">
        <v>50</v>
      </c>
      <c r="L88" s="86">
        <v>53</v>
      </c>
      <c r="M88" s="86">
        <v>55.808999999999997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4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214282</v>
      </c>
      <c r="F92" s="46">
        <f t="shared" ref="F92:M92" si="16">F4+F51+F77+F90</f>
        <v>223270</v>
      </c>
      <c r="G92" s="46">
        <f t="shared" si="16"/>
        <v>244511</v>
      </c>
      <c r="H92" s="47">
        <f t="shared" si="16"/>
        <v>266868</v>
      </c>
      <c r="I92" s="46">
        <f t="shared" si="16"/>
        <v>265005</v>
      </c>
      <c r="J92" s="48">
        <f t="shared" si="16"/>
        <v>262132</v>
      </c>
      <c r="K92" s="46">
        <f t="shared" si="16"/>
        <v>268169</v>
      </c>
      <c r="L92" s="46">
        <f t="shared" si="16"/>
        <v>279121</v>
      </c>
      <c r="M92" s="46">
        <f t="shared" si="16"/>
        <v>294394.97700000001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130</v>
      </c>
      <c r="F3" s="17" t="s">
        <v>129</v>
      </c>
      <c r="G3" s="17" t="s">
        <v>128</v>
      </c>
      <c r="H3" s="173" t="s">
        <v>127</v>
      </c>
      <c r="I3" s="174"/>
      <c r="J3" s="175"/>
      <c r="K3" s="17" t="s">
        <v>126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74553</v>
      </c>
      <c r="F4" s="72">
        <f t="shared" ref="F4:M4" si="0">F5+F8+F47</f>
        <v>65366</v>
      </c>
      <c r="G4" s="72">
        <f t="shared" si="0"/>
        <v>68770</v>
      </c>
      <c r="H4" s="73">
        <f t="shared" si="0"/>
        <v>74049</v>
      </c>
      <c r="I4" s="72">
        <f t="shared" si="0"/>
        <v>72033</v>
      </c>
      <c r="J4" s="74">
        <f t="shared" si="0"/>
        <v>71013</v>
      </c>
      <c r="K4" s="72">
        <f t="shared" si="0"/>
        <v>75515</v>
      </c>
      <c r="L4" s="72">
        <f t="shared" si="0"/>
        <v>79354</v>
      </c>
      <c r="M4" s="72">
        <f t="shared" si="0"/>
        <v>81607.761999999988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46408</v>
      </c>
      <c r="F5" s="100">
        <f t="shared" ref="F5:M5" si="1">SUM(F6:F7)</f>
        <v>36209</v>
      </c>
      <c r="G5" s="100">
        <f t="shared" si="1"/>
        <v>39706</v>
      </c>
      <c r="H5" s="101">
        <f t="shared" si="1"/>
        <v>46185</v>
      </c>
      <c r="I5" s="100">
        <f t="shared" si="1"/>
        <v>43379</v>
      </c>
      <c r="J5" s="102">
        <f t="shared" si="1"/>
        <v>42777</v>
      </c>
      <c r="K5" s="100">
        <f t="shared" si="1"/>
        <v>47282</v>
      </c>
      <c r="L5" s="100">
        <f t="shared" si="1"/>
        <v>50326</v>
      </c>
      <c r="M5" s="100">
        <f t="shared" si="1"/>
        <v>53037.277999999991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34124</v>
      </c>
      <c r="F6" s="79">
        <v>32903</v>
      </c>
      <c r="G6" s="79">
        <v>31766</v>
      </c>
      <c r="H6" s="80">
        <v>36724</v>
      </c>
      <c r="I6" s="79">
        <v>34473</v>
      </c>
      <c r="J6" s="81">
        <v>34221</v>
      </c>
      <c r="K6" s="79">
        <v>37384</v>
      </c>
      <c r="L6" s="79">
        <v>42789</v>
      </c>
      <c r="M6" s="79">
        <v>45100.816999999995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12284</v>
      </c>
      <c r="F7" s="93">
        <v>3306</v>
      </c>
      <c r="G7" s="93">
        <v>7940</v>
      </c>
      <c r="H7" s="94">
        <v>9461</v>
      </c>
      <c r="I7" s="93">
        <v>8906</v>
      </c>
      <c r="J7" s="95">
        <v>8556</v>
      </c>
      <c r="K7" s="93">
        <v>9898</v>
      </c>
      <c r="L7" s="93">
        <v>7537</v>
      </c>
      <c r="M7" s="93">
        <v>7936.4609999999993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28145</v>
      </c>
      <c r="F8" s="100">
        <f t="shared" ref="F8:M8" si="2">SUM(F9:F46)</f>
        <v>29157</v>
      </c>
      <c r="G8" s="100">
        <f t="shared" si="2"/>
        <v>29064</v>
      </c>
      <c r="H8" s="101">
        <f t="shared" si="2"/>
        <v>27864</v>
      </c>
      <c r="I8" s="100">
        <f t="shared" si="2"/>
        <v>28654</v>
      </c>
      <c r="J8" s="102">
        <f t="shared" si="2"/>
        <v>28236</v>
      </c>
      <c r="K8" s="100">
        <f t="shared" si="2"/>
        <v>28233</v>
      </c>
      <c r="L8" s="100">
        <f t="shared" si="2"/>
        <v>29028</v>
      </c>
      <c r="M8" s="100">
        <f t="shared" si="2"/>
        <v>28570.483999999997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266</v>
      </c>
      <c r="F9" s="79">
        <v>202</v>
      </c>
      <c r="G9" s="79">
        <v>180</v>
      </c>
      <c r="H9" s="80">
        <v>233</v>
      </c>
      <c r="I9" s="79">
        <v>308</v>
      </c>
      <c r="J9" s="81">
        <v>277</v>
      </c>
      <c r="K9" s="79">
        <v>268</v>
      </c>
      <c r="L9" s="79">
        <v>286</v>
      </c>
      <c r="M9" s="79">
        <v>301.15800000000002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930</v>
      </c>
      <c r="F10" s="86">
        <v>686</v>
      </c>
      <c r="G10" s="86">
        <v>1064</v>
      </c>
      <c r="H10" s="87">
        <v>800</v>
      </c>
      <c r="I10" s="86">
        <v>1551</v>
      </c>
      <c r="J10" s="88">
        <v>1546</v>
      </c>
      <c r="K10" s="86">
        <v>945</v>
      </c>
      <c r="L10" s="86">
        <v>983</v>
      </c>
      <c r="M10" s="86">
        <v>1035.0989999999999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457</v>
      </c>
      <c r="F11" s="86">
        <v>423</v>
      </c>
      <c r="G11" s="86">
        <v>393</v>
      </c>
      <c r="H11" s="87">
        <v>576</v>
      </c>
      <c r="I11" s="86">
        <v>576</v>
      </c>
      <c r="J11" s="88">
        <v>576</v>
      </c>
      <c r="K11" s="86">
        <v>315</v>
      </c>
      <c r="L11" s="86">
        <v>343</v>
      </c>
      <c r="M11" s="86">
        <v>361.17899999999997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7097</v>
      </c>
      <c r="F12" s="86">
        <v>5026</v>
      </c>
      <c r="G12" s="86">
        <v>3825</v>
      </c>
      <c r="H12" s="87">
        <v>2178</v>
      </c>
      <c r="I12" s="86">
        <v>2178</v>
      </c>
      <c r="J12" s="88">
        <v>2178</v>
      </c>
      <c r="K12" s="86">
        <v>3432</v>
      </c>
      <c r="L12" s="86">
        <v>2458</v>
      </c>
      <c r="M12" s="86">
        <v>2588.2739999999999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389</v>
      </c>
      <c r="G13" s="86">
        <v>2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671</v>
      </c>
      <c r="F14" s="86">
        <v>416</v>
      </c>
      <c r="G14" s="86">
        <v>582</v>
      </c>
      <c r="H14" s="87">
        <v>572</v>
      </c>
      <c r="I14" s="86">
        <v>664</v>
      </c>
      <c r="J14" s="88">
        <v>663</v>
      </c>
      <c r="K14" s="86">
        <v>640</v>
      </c>
      <c r="L14" s="86">
        <v>681</v>
      </c>
      <c r="M14" s="86">
        <v>717.09299999999985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2523</v>
      </c>
      <c r="F15" s="86">
        <v>2801</v>
      </c>
      <c r="G15" s="86">
        <v>3294</v>
      </c>
      <c r="H15" s="87">
        <v>2921</v>
      </c>
      <c r="I15" s="86">
        <v>2916</v>
      </c>
      <c r="J15" s="88">
        <v>2916</v>
      </c>
      <c r="K15" s="86">
        <v>2110</v>
      </c>
      <c r="L15" s="86">
        <v>2170</v>
      </c>
      <c r="M15" s="86">
        <v>1257.0099999999998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327</v>
      </c>
      <c r="F17" s="86">
        <v>216</v>
      </c>
      <c r="G17" s="86">
        <v>276</v>
      </c>
      <c r="H17" s="87">
        <v>499</v>
      </c>
      <c r="I17" s="86">
        <v>543</v>
      </c>
      <c r="J17" s="88">
        <v>657</v>
      </c>
      <c r="K17" s="86">
        <v>715</v>
      </c>
      <c r="L17" s="86">
        <v>597</v>
      </c>
      <c r="M17" s="86">
        <v>628.64099999999996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7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136</v>
      </c>
      <c r="F21" s="86">
        <v>138</v>
      </c>
      <c r="G21" s="86">
        <v>27</v>
      </c>
      <c r="H21" s="87">
        <v>50</v>
      </c>
      <c r="I21" s="86">
        <v>2</v>
      </c>
      <c r="J21" s="88">
        <v>1</v>
      </c>
      <c r="K21" s="86">
        <v>2</v>
      </c>
      <c r="L21" s="86">
        <v>4</v>
      </c>
      <c r="M21" s="86">
        <v>4.2119999999999997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508</v>
      </c>
      <c r="F22" s="86">
        <v>262</v>
      </c>
      <c r="G22" s="86">
        <v>206</v>
      </c>
      <c r="H22" s="87">
        <v>169</v>
      </c>
      <c r="I22" s="86">
        <v>134</v>
      </c>
      <c r="J22" s="88">
        <v>134</v>
      </c>
      <c r="K22" s="86">
        <v>210</v>
      </c>
      <c r="L22" s="86">
        <v>221</v>
      </c>
      <c r="M22" s="86">
        <v>232.71299999999999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121</v>
      </c>
      <c r="L23" s="86">
        <v>131</v>
      </c>
      <c r="M23" s="86">
        <v>137.94299999999998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1242</v>
      </c>
      <c r="F25" s="86">
        <v>1438</v>
      </c>
      <c r="G25" s="86">
        <v>1506</v>
      </c>
      <c r="H25" s="87">
        <v>1519</v>
      </c>
      <c r="I25" s="86">
        <v>1616</v>
      </c>
      <c r="J25" s="88">
        <v>1661</v>
      </c>
      <c r="K25" s="86">
        <v>1036</v>
      </c>
      <c r="L25" s="86">
        <v>1860</v>
      </c>
      <c r="M25" s="86">
        <v>1103.58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53</v>
      </c>
      <c r="F29" s="86">
        <v>73</v>
      </c>
      <c r="G29" s="86">
        <v>147</v>
      </c>
      <c r="H29" s="87">
        <v>0</v>
      </c>
      <c r="I29" s="86">
        <v>0</v>
      </c>
      <c r="J29" s="88">
        <v>0</v>
      </c>
      <c r="K29" s="86">
        <v>36</v>
      </c>
      <c r="L29" s="86">
        <v>39</v>
      </c>
      <c r="M29" s="86">
        <v>41.067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23</v>
      </c>
      <c r="F32" s="86">
        <v>29</v>
      </c>
      <c r="G32" s="86">
        <v>23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25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18</v>
      </c>
      <c r="F37" s="86">
        <v>583</v>
      </c>
      <c r="G37" s="86">
        <v>611</v>
      </c>
      <c r="H37" s="87">
        <v>697</v>
      </c>
      <c r="I37" s="86">
        <v>687</v>
      </c>
      <c r="J37" s="88">
        <v>687</v>
      </c>
      <c r="K37" s="86">
        <v>692</v>
      </c>
      <c r="L37" s="86">
        <v>695</v>
      </c>
      <c r="M37" s="86">
        <v>731.83500000000004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1954</v>
      </c>
      <c r="F38" s="86">
        <v>1778</v>
      </c>
      <c r="G38" s="86">
        <v>1539</v>
      </c>
      <c r="H38" s="87">
        <v>1838</v>
      </c>
      <c r="I38" s="86">
        <v>1834</v>
      </c>
      <c r="J38" s="88">
        <v>1703</v>
      </c>
      <c r="K38" s="86">
        <v>1943</v>
      </c>
      <c r="L38" s="86">
        <v>1996</v>
      </c>
      <c r="M38" s="86">
        <v>2101.788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3894</v>
      </c>
      <c r="F39" s="86">
        <v>5518</v>
      </c>
      <c r="G39" s="86">
        <v>6095</v>
      </c>
      <c r="H39" s="87">
        <v>6447</v>
      </c>
      <c r="I39" s="86">
        <v>6447</v>
      </c>
      <c r="J39" s="88">
        <v>6447</v>
      </c>
      <c r="K39" s="86">
        <v>5571</v>
      </c>
      <c r="L39" s="86">
        <v>6560</v>
      </c>
      <c r="M39" s="86">
        <v>6907.6799999999994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1122</v>
      </c>
      <c r="F40" s="86">
        <v>3422</v>
      </c>
      <c r="G40" s="86">
        <v>3363</v>
      </c>
      <c r="H40" s="87">
        <v>2603</v>
      </c>
      <c r="I40" s="86">
        <v>2588</v>
      </c>
      <c r="J40" s="88">
        <v>2588</v>
      </c>
      <c r="K40" s="86">
        <v>2689</v>
      </c>
      <c r="L40" s="86">
        <v>2486</v>
      </c>
      <c r="M40" s="86">
        <v>2617.7579999999998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46</v>
      </c>
      <c r="F41" s="86">
        <v>27</v>
      </c>
      <c r="G41" s="86">
        <v>40</v>
      </c>
      <c r="H41" s="87">
        <v>60</v>
      </c>
      <c r="I41" s="86">
        <v>70</v>
      </c>
      <c r="J41" s="88">
        <v>55</v>
      </c>
      <c r="K41" s="86">
        <v>125</v>
      </c>
      <c r="L41" s="86">
        <v>64</v>
      </c>
      <c r="M41" s="86">
        <v>67.391999999999996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5691</v>
      </c>
      <c r="F42" s="86">
        <v>4525</v>
      </c>
      <c r="G42" s="86">
        <v>4479</v>
      </c>
      <c r="H42" s="87">
        <v>4831</v>
      </c>
      <c r="I42" s="86">
        <v>4785</v>
      </c>
      <c r="J42" s="88">
        <v>4687</v>
      </c>
      <c r="K42" s="86">
        <v>4738</v>
      </c>
      <c r="L42" s="86">
        <v>4787</v>
      </c>
      <c r="M42" s="86">
        <v>4996.7109999999993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656</v>
      </c>
      <c r="F43" s="86">
        <v>344</v>
      </c>
      <c r="G43" s="86">
        <v>871</v>
      </c>
      <c r="H43" s="87">
        <v>1127</v>
      </c>
      <c r="I43" s="86">
        <v>980</v>
      </c>
      <c r="J43" s="88">
        <v>833</v>
      </c>
      <c r="K43" s="86">
        <v>1273</v>
      </c>
      <c r="L43" s="86">
        <v>1351</v>
      </c>
      <c r="M43" s="86">
        <v>1353.6029999999998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312</v>
      </c>
      <c r="F44" s="86">
        <v>486</v>
      </c>
      <c r="G44" s="86">
        <v>377</v>
      </c>
      <c r="H44" s="87">
        <v>526</v>
      </c>
      <c r="I44" s="86">
        <v>539</v>
      </c>
      <c r="J44" s="88">
        <v>439</v>
      </c>
      <c r="K44" s="86">
        <v>1141</v>
      </c>
      <c r="L44" s="86">
        <v>1076</v>
      </c>
      <c r="M44" s="86">
        <v>1133.028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209</v>
      </c>
      <c r="F45" s="86">
        <v>350</v>
      </c>
      <c r="G45" s="86">
        <v>155</v>
      </c>
      <c r="H45" s="87">
        <v>218</v>
      </c>
      <c r="I45" s="86">
        <v>236</v>
      </c>
      <c r="J45" s="88">
        <v>188</v>
      </c>
      <c r="K45" s="86">
        <v>231</v>
      </c>
      <c r="L45" s="86">
        <v>240</v>
      </c>
      <c r="M45" s="86">
        <v>252.71999999999997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9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1239</v>
      </c>
      <c r="F51" s="72">
        <f t="shared" ref="F51:M51" si="4">F52+F59+F62+F63+F64+F72+F73</f>
        <v>1571</v>
      </c>
      <c r="G51" s="72">
        <f t="shared" si="4"/>
        <v>219</v>
      </c>
      <c r="H51" s="73">
        <f t="shared" si="4"/>
        <v>44</v>
      </c>
      <c r="I51" s="72">
        <f t="shared" si="4"/>
        <v>530</v>
      </c>
      <c r="J51" s="74">
        <f t="shared" si="4"/>
        <v>740</v>
      </c>
      <c r="K51" s="72">
        <f t="shared" si="4"/>
        <v>509</v>
      </c>
      <c r="L51" s="72">
        <f t="shared" si="4"/>
        <v>541</v>
      </c>
      <c r="M51" s="72">
        <f t="shared" si="4"/>
        <v>569.59699999999998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4</v>
      </c>
      <c r="G52" s="79">
        <f t="shared" si="5"/>
        <v>2</v>
      </c>
      <c r="H52" s="80">
        <f t="shared" si="5"/>
        <v>12</v>
      </c>
      <c r="I52" s="79">
        <f t="shared" si="5"/>
        <v>12</v>
      </c>
      <c r="J52" s="81">
        <f t="shared" si="5"/>
        <v>5</v>
      </c>
      <c r="K52" s="79">
        <f t="shared" si="5"/>
        <v>13</v>
      </c>
      <c r="L52" s="79">
        <f t="shared" si="5"/>
        <v>14</v>
      </c>
      <c r="M52" s="79">
        <f t="shared" si="5"/>
        <v>14.741999999999999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4</v>
      </c>
      <c r="G56" s="93">
        <f t="shared" si="7"/>
        <v>2</v>
      </c>
      <c r="H56" s="94">
        <f t="shared" si="7"/>
        <v>12</v>
      </c>
      <c r="I56" s="93">
        <f t="shared" si="7"/>
        <v>12</v>
      </c>
      <c r="J56" s="95">
        <f t="shared" si="7"/>
        <v>5</v>
      </c>
      <c r="K56" s="93">
        <f t="shared" si="7"/>
        <v>13</v>
      </c>
      <c r="L56" s="93">
        <f t="shared" si="7"/>
        <v>14</v>
      </c>
      <c r="M56" s="93">
        <f t="shared" si="7"/>
        <v>14.741999999999999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4</v>
      </c>
      <c r="G58" s="93">
        <v>2</v>
      </c>
      <c r="H58" s="94">
        <v>12</v>
      </c>
      <c r="I58" s="93">
        <v>12</v>
      </c>
      <c r="J58" s="95">
        <v>5</v>
      </c>
      <c r="K58" s="93">
        <v>13</v>
      </c>
      <c r="L58" s="93">
        <v>14</v>
      </c>
      <c r="M58" s="93">
        <v>14.741999999999999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370</v>
      </c>
      <c r="G59" s="100">
        <f t="shared" si="8"/>
        <v>1</v>
      </c>
      <c r="H59" s="101">
        <f t="shared" si="8"/>
        <v>0</v>
      </c>
      <c r="I59" s="100">
        <f t="shared" si="8"/>
        <v>433</v>
      </c>
      <c r="J59" s="102">
        <f t="shared" si="8"/>
        <v>433</v>
      </c>
      <c r="K59" s="100">
        <f t="shared" si="8"/>
        <v>463</v>
      </c>
      <c r="L59" s="100">
        <f t="shared" si="8"/>
        <v>492</v>
      </c>
      <c r="M59" s="100">
        <f t="shared" si="8"/>
        <v>518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370</v>
      </c>
      <c r="G61" s="93">
        <v>1</v>
      </c>
      <c r="H61" s="94">
        <v>0</v>
      </c>
      <c r="I61" s="93">
        <v>433</v>
      </c>
      <c r="J61" s="95">
        <v>433</v>
      </c>
      <c r="K61" s="93">
        <v>463</v>
      </c>
      <c r="L61" s="93">
        <v>492</v>
      </c>
      <c r="M61" s="93">
        <v>518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1239</v>
      </c>
      <c r="F73" s="86">
        <f t="shared" ref="F73:M73" si="12">SUM(F74:F75)</f>
        <v>1197</v>
      </c>
      <c r="G73" s="86">
        <f t="shared" si="12"/>
        <v>216</v>
      </c>
      <c r="H73" s="87">
        <f t="shared" si="12"/>
        <v>32</v>
      </c>
      <c r="I73" s="86">
        <f t="shared" si="12"/>
        <v>85</v>
      </c>
      <c r="J73" s="88">
        <f t="shared" si="12"/>
        <v>302</v>
      </c>
      <c r="K73" s="86">
        <f t="shared" si="12"/>
        <v>33</v>
      </c>
      <c r="L73" s="86">
        <f t="shared" si="12"/>
        <v>35</v>
      </c>
      <c r="M73" s="86">
        <f t="shared" si="12"/>
        <v>36.854999999999997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1239</v>
      </c>
      <c r="F75" s="93">
        <v>1197</v>
      </c>
      <c r="G75" s="93">
        <v>216</v>
      </c>
      <c r="H75" s="94">
        <v>32</v>
      </c>
      <c r="I75" s="93">
        <v>85</v>
      </c>
      <c r="J75" s="95">
        <v>302</v>
      </c>
      <c r="K75" s="93">
        <v>33</v>
      </c>
      <c r="L75" s="93">
        <v>35</v>
      </c>
      <c r="M75" s="93">
        <v>36.854999999999997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3564</v>
      </c>
      <c r="F77" s="72">
        <f t="shared" ref="F77:M77" si="13">F78+F81+F84+F85+F86+F87+F88</f>
        <v>1025</v>
      </c>
      <c r="G77" s="72">
        <f t="shared" si="13"/>
        <v>552</v>
      </c>
      <c r="H77" s="73">
        <f t="shared" si="13"/>
        <v>641</v>
      </c>
      <c r="I77" s="72">
        <f t="shared" si="13"/>
        <v>2153</v>
      </c>
      <c r="J77" s="74">
        <f t="shared" si="13"/>
        <v>2153</v>
      </c>
      <c r="K77" s="72">
        <f t="shared" si="13"/>
        <v>2160</v>
      </c>
      <c r="L77" s="72">
        <f t="shared" si="13"/>
        <v>632</v>
      </c>
      <c r="M77" s="72">
        <f t="shared" si="13"/>
        <v>665.49599999999998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3564</v>
      </c>
      <c r="F81" s="86">
        <f t="shared" ref="F81:M81" si="15">SUM(F82:F83)</f>
        <v>1025</v>
      </c>
      <c r="G81" s="86">
        <f t="shared" si="15"/>
        <v>552</v>
      </c>
      <c r="H81" s="87">
        <f t="shared" si="15"/>
        <v>641</v>
      </c>
      <c r="I81" s="86">
        <f t="shared" si="15"/>
        <v>2153</v>
      </c>
      <c r="J81" s="88">
        <f t="shared" si="15"/>
        <v>2153</v>
      </c>
      <c r="K81" s="86">
        <f t="shared" si="15"/>
        <v>2160</v>
      </c>
      <c r="L81" s="86">
        <f t="shared" si="15"/>
        <v>632</v>
      </c>
      <c r="M81" s="86">
        <f t="shared" si="15"/>
        <v>665.49599999999998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550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3564</v>
      </c>
      <c r="F83" s="93">
        <v>1025</v>
      </c>
      <c r="G83" s="93">
        <v>552</v>
      </c>
      <c r="H83" s="94">
        <v>641</v>
      </c>
      <c r="I83" s="93">
        <v>2153</v>
      </c>
      <c r="J83" s="95">
        <v>2153</v>
      </c>
      <c r="K83" s="93">
        <v>1610</v>
      </c>
      <c r="L83" s="93">
        <v>632</v>
      </c>
      <c r="M83" s="93">
        <v>665.49599999999998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2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79356</v>
      </c>
      <c r="F92" s="46">
        <f t="shared" ref="F92:M92" si="16">F4+F51+F77+F90</f>
        <v>67962</v>
      </c>
      <c r="G92" s="46">
        <f t="shared" si="16"/>
        <v>69543</v>
      </c>
      <c r="H92" s="47">
        <f t="shared" si="16"/>
        <v>74734</v>
      </c>
      <c r="I92" s="46">
        <f t="shared" si="16"/>
        <v>74716</v>
      </c>
      <c r="J92" s="48">
        <f t="shared" si="16"/>
        <v>73906</v>
      </c>
      <c r="K92" s="46">
        <f t="shared" si="16"/>
        <v>78184</v>
      </c>
      <c r="L92" s="46">
        <f t="shared" si="16"/>
        <v>80527</v>
      </c>
      <c r="M92" s="46">
        <f t="shared" si="16"/>
        <v>82842.854999999981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130</v>
      </c>
      <c r="F3" s="17" t="s">
        <v>129</v>
      </c>
      <c r="G3" s="17" t="s">
        <v>128</v>
      </c>
      <c r="H3" s="173" t="s">
        <v>127</v>
      </c>
      <c r="I3" s="174"/>
      <c r="J3" s="175"/>
      <c r="K3" s="17" t="s">
        <v>126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30469</v>
      </c>
      <c r="F4" s="72">
        <f t="shared" ref="F4:M4" si="0">F5+F8+F47</f>
        <v>33458</v>
      </c>
      <c r="G4" s="72">
        <f t="shared" si="0"/>
        <v>35457</v>
      </c>
      <c r="H4" s="73">
        <f t="shared" si="0"/>
        <v>44853</v>
      </c>
      <c r="I4" s="72">
        <f t="shared" si="0"/>
        <v>44188</v>
      </c>
      <c r="J4" s="74">
        <f t="shared" si="0"/>
        <v>43233</v>
      </c>
      <c r="K4" s="72">
        <f t="shared" si="0"/>
        <v>43896</v>
      </c>
      <c r="L4" s="72">
        <f t="shared" si="0"/>
        <v>46500</v>
      </c>
      <c r="M4" s="72">
        <f t="shared" si="0"/>
        <v>48964.499999999993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23751</v>
      </c>
      <c r="F5" s="100">
        <f t="shared" ref="F5:M5" si="1">SUM(F6:F7)</f>
        <v>26921</v>
      </c>
      <c r="G5" s="100">
        <f t="shared" si="1"/>
        <v>28211</v>
      </c>
      <c r="H5" s="101">
        <f t="shared" si="1"/>
        <v>33297</v>
      </c>
      <c r="I5" s="100">
        <f t="shared" si="1"/>
        <v>32212</v>
      </c>
      <c r="J5" s="102">
        <f t="shared" si="1"/>
        <v>31203</v>
      </c>
      <c r="K5" s="100">
        <f t="shared" si="1"/>
        <v>36389</v>
      </c>
      <c r="L5" s="100">
        <f t="shared" si="1"/>
        <v>38060</v>
      </c>
      <c r="M5" s="100">
        <f t="shared" si="1"/>
        <v>40077.179999999993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18555</v>
      </c>
      <c r="F6" s="79">
        <v>19372</v>
      </c>
      <c r="G6" s="79">
        <v>22570</v>
      </c>
      <c r="H6" s="80">
        <v>26341</v>
      </c>
      <c r="I6" s="79">
        <v>25652</v>
      </c>
      <c r="J6" s="81">
        <v>24962</v>
      </c>
      <c r="K6" s="79">
        <v>27180</v>
      </c>
      <c r="L6" s="79">
        <v>32778</v>
      </c>
      <c r="M6" s="79">
        <v>34515.233999999997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5196</v>
      </c>
      <c r="F7" s="93">
        <v>7549</v>
      </c>
      <c r="G7" s="93">
        <v>5641</v>
      </c>
      <c r="H7" s="94">
        <v>6956</v>
      </c>
      <c r="I7" s="93">
        <v>6560</v>
      </c>
      <c r="J7" s="95">
        <v>6241</v>
      </c>
      <c r="K7" s="93">
        <v>9209</v>
      </c>
      <c r="L7" s="93">
        <v>5282</v>
      </c>
      <c r="M7" s="93">
        <v>5561.945999999999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6718</v>
      </c>
      <c r="F8" s="100">
        <f t="shared" ref="F8:M8" si="2">SUM(F9:F46)</f>
        <v>6537</v>
      </c>
      <c r="G8" s="100">
        <f t="shared" si="2"/>
        <v>7246</v>
      </c>
      <c r="H8" s="101">
        <f t="shared" si="2"/>
        <v>11556</v>
      </c>
      <c r="I8" s="100">
        <f t="shared" si="2"/>
        <v>11976</v>
      </c>
      <c r="J8" s="102">
        <f t="shared" si="2"/>
        <v>12030</v>
      </c>
      <c r="K8" s="100">
        <f t="shared" si="2"/>
        <v>7507</v>
      </c>
      <c r="L8" s="100">
        <f t="shared" si="2"/>
        <v>8440</v>
      </c>
      <c r="M8" s="100">
        <f t="shared" si="2"/>
        <v>8887.32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190</v>
      </c>
      <c r="F9" s="79">
        <v>138</v>
      </c>
      <c r="G9" s="79">
        <v>77</v>
      </c>
      <c r="H9" s="80">
        <v>191</v>
      </c>
      <c r="I9" s="79">
        <v>191</v>
      </c>
      <c r="J9" s="81">
        <v>144</v>
      </c>
      <c r="K9" s="79">
        <v>202</v>
      </c>
      <c r="L9" s="79">
        <v>220</v>
      </c>
      <c r="M9" s="79">
        <v>231.65999999999997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252</v>
      </c>
      <c r="F10" s="86">
        <v>2</v>
      </c>
      <c r="G10" s="86">
        <v>0</v>
      </c>
      <c r="H10" s="87">
        <v>122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103</v>
      </c>
      <c r="F11" s="86">
        <v>34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546</v>
      </c>
      <c r="H12" s="87">
        <v>605</v>
      </c>
      <c r="I12" s="86">
        <v>351</v>
      </c>
      <c r="J12" s="88">
        <v>352</v>
      </c>
      <c r="K12" s="86">
        <v>680</v>
      </c>
      <c r="L12" s="86">
        <v>580</v>
      </c>
      <c r="M12" s="86">
        <v>610.74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187</v>
      </c>
      <c r="F14" s="86">
        <v>205</v>
      </c>
      <c r="G14" s="86">
        <v>150</v>
      </c>
      <c r="H14" s="87">
        <v>197</v>
      </c>
      <c r="I14" s="86">
        <v>152</v>
      </c>
      <c r="J14" s="88">
        <v>149</v>
      </c>
      <c r="K14" s="86">
        <v>298</v>
      </c>
      <c r="L14" s="86">
        <v>220</v>
      </c>
      <c r="M14" s="86">
        <v>231.65999999999997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247</v>
      </c>
      <c r="F15" s="86">
        <v>315</v>
      </c>
      <c r="G15" s="86">
        <v>314</v>
      </c>
      <c r="H15" s="87">
        <v>421</v>
      </c>
      <c r="I15" s="86">
        <v>390</v>
      </c>
      <c r="J15" s="88">
        <v>381</v>
      </c>
      <c r="K15" s="86">
        <v>471</v>
      </c>
      <c r="L15" s="86">
        <v>424</v>
      </c>
      <c r="M15" s="86">
        <v>446.47199999999998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134</v>
      </c>
      <c r="F16" s="86">
        <v>192</v>
      </c>
      <c r="G16" s="86">
        <v>133</v>
      </c>
      <c r="H16" s="87">
        <v>230</v>
      </c>
      <c r="I16" s="86">
        <v>210</v>
      </c>
      <c r="J16" s="88">
        <v>163</v>
      </c>
      <c r="K16" s="86">
        <v>180</v>
      </c>
      <c r="L16" s="86">
        <v>200</v>
      </c>
      <c r="M16" s="86">
        <v>210.6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696</v>
      </c>
      <c r="F17" s="86">
        <v>120</v>
      </c>
      <c r="G17" s="86">
        <v>278</v>
      </c>
      <c r="H17" s="87">
        <v>3650</v>
      </c>
      <c r="I17" s="86">
        <v>3636</v>
      </c>
      <c r="J17" s="88">
        <v>3962</v>
      </c>
      <c r="K17" s="86">
        <v>50</v>
      </c>
      <c r="L17" s="86">
        <v>58</v>
      </c>
      <c r="M17" s="86">
        <v>61.073999999999998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22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555</v>
      </c>
      <c r="F38" s="86">
        <v>184</v>
      </c>
      <c r="G38" s="86">
        <v>565</v>
      </c>
      <c r="H38" s="87">
        <v>690</v>
      </c>
      <c r="I38" s="86">
        <v>1163</v>
      </c>
      <c r="J38" s="88">
        <v>1293</v>
      </c>
      <c r="K38" s="86">
        <v>360</v>
      </c>
      <c r="L38" s="86">
        <v>607</v>
      </c>
      <c r="M38" s="86">
        <v>639.17099999999994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274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32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165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3289</v>
      </c>
      <c r="F42" s="86">
        <v>4855</v>
      </c>
      <c r="G42" s="86">
        <v>4342</v>
      </c>
      <c r="H42" s="87">
        <v>4627</v>
      </c>
      <c r="I42" s="86">
        <v>4848</v>
      </c>
      <c r="J42" s="88">
        <v>4620</v>
      </c>
      <c r="K42" s="86">
        <v>4377</v>
      </c>
      <c r="L42" s="86">
        <v>5173</v>
      </c>
      <c r="M42" s="86">
        <v>5447.1689999999999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221</v>
      </c>
      <c r="F43" s="86">
        <v>131</v>
      </c>
      <c r="G43" s="86">
        <v>161</v>
      </c>
      <c r="H43" s="87">
        <v>311</v>
      </c>
      <c r="I43" s="86">
        <v>198</v>
      </c>
      <c r="J43" s="88">
        <v>241</v>
      </c>
      <c r="K43" s="86">
        <v>285</v>
      </c>
      <c r="L43" s="86">
        <v>335</v>
      </c>
      <c r="M43" s="86">
        <v>352.75499999999994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96</v>
      </c>
      <c r="G44" s="86">
        <v>121</v>
      </c>
      <c r="H44" s="87">
        <v>167</v>
      </c>
      <c r="I44" s="86">
        <v>126</v>
      </c>
      <c r="J44" s="88">
        <v>137</v>
      </c>
      <c r="K44" s="86">
        <v>138</v>
      </c>
      <c r="L44" s="86">
        <v>144</v>
      </c>
      <c r="M44" s="86">
        <v>151.63200000000001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351</v>
      </c>
      <c r="F45" s="86">
        <v>265</v>
      </c>
      <c r="G45" s="86">
        <v>559</v>
      </c>
      <c r="H45" s="87">
        <v>345</v>
      </c>
      <c r="I45" s="86">
        <v>711</v>
      </c>
      <c r="J45" s="88">
        <v>588</v>
      </c>
      <c r="K45" s="86">
        <v>466</v>
      </c>
      <c r="L45" s="86">
        <v>479</v>
      </c>
      <c r="M45" s="86">
        <v>504.387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1719</v>
      </c>
      <c r="F51" s="72">
        <f t="shared" ref="F51:M51" si="4">F52+F59+F62+F63+F64+F72+F73</f>
        <v>0</v>
      </c>
      <c r="G51" s="72">
        <f t="shared" si="4"/>
        <v>10</v>
      </c>
      <c r="H51" s="73">
        <f t="shared" si="4"/>
        <v>0</v>
      </c>
      <c r="I51" s="72">
        <f t="shared" si="4"/>
        <v>3035</v>
      </c>
      <c r="J51" s="74">
        <f t="shared" si="4"/>
        <v>3035</v>
      </c>
      <c r="K51" s="72">
        <f t="shared" si="4"/>
        <v>3000</v>
      </c>
      <c r="L51" s="72">
        <f t="shared" si="4"/>
        <v>3000</v>
      </c>
      <c r="M51" s="72">
        <f t="shared" si="4"/>
        <v>3159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3000</v>
      </c>
      <c r="J52" s="81">
        <f t="shared" si="5"/>
        <v>3000</v>
      </c>
      <c r="K52" s="79">
        <f t="shared" si="5"/>
        <v>3000</v>
      </c>
      <c r="L52" s="79">
        <f t="shared" si="5"/>
        <v>3000</v>
      </c>
      <c r="M52" s="79">
        <f t="shared" si="5"/>
        <v>3159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3000</v>
      </c>
      <c r="J56" s="95">
        <f t="shared" si="7"/>
        <v>3000</v>
      </c>
      <c r="K56" s="93">
        <f t="shared" si="7"/>
        <v>3000</v>
      </c>
      <c r="L56" s="93">
        <f t="shared" si="7"/>
        <v>3000</v>
      </c>
      <c r="M56" s="93">
        <f t="shared" si="7"/>
        <v>3159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3000</v>
      </c>
      <c r="J57" s="81">
        <v>3000</v>
      </c>
      <c r="K57" s="79">
        <v>3000</v>
      </c>
      <c r="L57" s="79">
        <v>3000</v>
      </c>
      <c r="M57" s="79">
        <v>3159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1719</v>
      </c>
      <c r="F73" s="86">
        <f t="shared" ref="F73:M73" si="12">SUM(F74:F75)</f>
        <v>0</v>
      </c>
      <c r="G73" s="86">
        <f t="shared" si="12"/>
        <v>10</v>
      </c>
      <c r="H73" s="87">
        <f t="shared" si="12"/>
        <v>0</v>
      </c>
      <c r="I73" s="86">
        <f t="shared" si="12"/>
        <v>35</v>
      </c>
      <c r="J73" s="88">
        <f t="shared" si="12"/>
        <v>35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1719</v>
      </c>
      <c r="F75" s="93">
        <v>0</v>
      </c>
      <c r="G75" s="93">
        <v>10</v>
      </c>
      <c r="H75" s="94">
        <v>0</v>
      </c>
      <c r="I75" s="93">
        <v>35</v>
      </c>
      <c r="J75" s="95">
        <v>35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499</v>
      </c>
      <c r="F77" s="72">
        <f t="shared" ref="F77:M77" si="13">F78+F81+F84+F85+F86+F87+F88</f>
        <v>82</v>
      </c>
      <c r="G77" s="72">
        <f t="shared" si="13"/>
        <v>98</v>
      </c>
      <c r="H77" s="73">
        <f t="shared" si="13"/>
        <v>263</v>
      </c>
      <c r="I77" s="72">
        <f t="shared" si="13"/>
        <v>0</v>
      </c>
      <c r="J77" s="74">
        <f t="shared" si="13"/>
        <v>41</v>
      </c>
      <c r="K77" s="72">
        <f t="shared" si="13"/>
        <v>50</v>
      </c>
      <c r="L77" s="72">
        <f t="shared" si="13"/>
        <v>53</v>
      </c>
      <c r="M77" s="72">
        <f t="shared" si="13"/>
        <v>55.808999999999997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249</v>
      </c>
      <c r="F81" s="86">
        <f t="shared" ref="F81:M81" si="15">SUM(F82:F83)</f>
        <v>82</v>
      </c>
      <c r="G81" s="86">
        <f t="shared" si="15"/>
        <v>98</v>
      </c>
      <c r="H81" s="87">
        <f t="shared" si="15"/>
        <v>263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249</v>
      </c>
      <c r="F83" s="93">
        <v>82</v>
      </c>
      <c r="G83" s="93">
        <v>98</v>
      </c>
      <c r="H83" s="94">
        <v>263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250</v>
      </c>
      <c r="F88" s="86">
        <v>0</v>
      </c>
      <c r="G88" s="86">
        <v>0</v>
      </c>
      <c r="H88" s="87">
        <v>0</v>
      </c>
      <c r="I88" s="86">
        <v>0</v>
      </c>
      <c r="J88" s="88">
        <v>41</v>
      </c>
      <c r="K88" s="86">
        <v>50</v>
      </c>
      <c r="L88" s="86">
        <v>53</v>
      </c>
      <c r="M88" s="86">
        <v>55.808999999999997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32687</v>
      </c>
      <c r="F92" s="46">
        <f t="shared" ref="F92:M92" si="16">F4+F51+F77+F90</f>
        <v>33540</v>
      </c>
      <c r="G92" s="46">
        <f t="shared" si="16"/>
        <v>35565</v>
      </c>
      <c r="H92" s="47">
        <f t="shared" si="16"/>
        <v>45116</v>
      </c>
      <c r="I92" s="46">
        <f t="shared" si="16"/>
        <v>47223</v>
      </c>
      <c r="J92" s="48">
        <f t="shared" si="16"/>
        <v>46309</v>
      </c>
      <c r="K92" s="46">
        <f t="shared" si="16"/>
        <v>46946</v>
      </c>
      <c r="L92" s="46">
        <f t="shared" si="16"/>
        <v>49553</v>
      </c>
      <c r="M92" s="46">
        <f t="shared" si="16"/>
        <v>52179.308999999994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130</v>
      </c>
      <c r="F3" s="17" t="s">
        <v>129</v>
      </c>
      <c r="G3" s="17" t="s">
        <v>128</v>
      </c>
      <c r="H3" s="173" t="s">
        <v>127</v>
      </c>
      <c r="I3" s="174"/>
      <c r="J3" s="175"/>
      <c r="K3" s="17" t="s">
        <v>126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79818</v>
      </c>
      <c r="F4" s="72">
        <f t="shared" ref="F4:M4" si="0">F5+F8+F47</f>
        <v>92003</v>
      </c>
      <c r="G4" s="72">
        <f t="shared" si="0"/>
        <v>103356</v>
      </c>
      <c r="H4" s="73">
        <f t="shared" si="0"/>
        <v>107558</v>
      </c>
      <c r="I4" s="72">
        <f t="shared" si="0"/>
        <v>107100</v>
      </c>
      <c r="J4" s="74">
        <f t="shared" si="0"/>
        <v>106311</v>
      </c>
      <c r="K4" s="72">
        <f t="shared" si="0"/>
        <v>111573</v>
      </c>
      <c r="L4" s="72">
        <f t="shared" si="0"/>
        <v>113216</v>
      </c>
      <c r="M4" s="72">
        <f t="shared" si="0"/>
        <v>121648.821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24887</v>
      </c>
      <c r="F5" s="100">
        <f t="shared" ref="F5:M5" si="1">SUM(F6:F7)</f>
        <v>38779</v>
      </c>
      <c r="G5" s="100">
        <f t="shared" si="1"/>
        <v>41356</v>
      </c>
      <c r="H5" s="101">
        <f t="shared" si="1"/>
        <v>45898</v>
      </c>
      <c r="I5" s="100">
        <f t="shared" si="1"/>
        <v>46493</v>
      </c>
      <c r="J5" s="102">
        <f t="shared" si="1"/>
        <v>45724</v>
      </c>
      <c r="K5" s="100">
        <f t="shared" si="1"/>
        <v>50388</v>
      </c>
      <c r="L5" s="100">
        <f t="shared" si="1"/>
        <v>53722</v>
      </c>
      <c r="M5" s="100">
        <f t="shared" si="1"/>
        <v>56687.714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18247</v>
      </c>
      <c r="F6" s="79">
        <v>31558</v>
      </c>
      <c r="G6" s="79">
        <v>33085</v>
      </c>
      <c r="H6" s="80">
        <v>36147</v>
      </c>
      <c r="I6" s="79">
        <v>36528</v>
      </c>
      <c r="J6" s="81">
        <v>36580</v>
      </c>
      <c r="K6" s="79">
        <v>39527</v>
      </c>
      <c r="L6" s="79">
        <v>47522</v>
      </c>
      <c r="M6" s="79">
        <v>50158.771999999997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6640</v>
      </c>
      <c r="F7" s="93">
        <v>7221</v>
      </c>
      <c r="G7" s="93">
        <v>8271</v>
      </c>
      <c r="H7" s="94">
        <v>9751</v>
      </c>
      <c r="I7" s="93">
        <v>9965</v>
      </c>
      <c r="J7" s="95">
        <v>9144</v>
      </c>
      <c r="K7" s="93">
        <v>10861</v>
      </c>
      <c r="L7" s="93">
        <v>6200</v>
      </c>
      <c r="M7" s="93">
        <v>6528.942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54931</v>
      </c>
      <c r="F8" s="100">
        <f t="shared" ref="F8:M8" si="2">SUM(F9:F46)</f>
        <v>53224</v>
      </c>
      <c r="G8" s="100">
        <f t="shared" si="2"/>
        <v>62000</v>
      </c>
      <c r="H8" s="101">
        <f t="shared" si="2"/>
        <v>61660</v>
      </c>
      <c r="I8" s="100">
        <f t="shared" si="2"/>
        <v>60607</v>
      </c>
      <c r="J8" s="102">
        <f t="shared" si="2"/>
        <v>60587</v>
      </c>
      <c r="K8" s="100">
        <f t="shared" si="2"/>
        <v>61185</v>
      </c>
      <c r="L8" s="100">
        <f t="shared" si="2"/>
        <v>59494</v>
      </c>
      <c r="M8" s="100">
        <f t="shared" si="2"/>
        <v>64961.106999999996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70</v>
      </c>
      <c r="F9" s="79">
        <v>63</v>
      </c>
      <c r="G9" s="79">
        <v>49</v>
      </c>
      <c r="H9" s="80">
        <v>102</v>
      </c>
      <c r="I9" s="79">
        <v>189</v>
      </c>
      <c r="J9" s="81">
        <v>160</v>
      </c>
      <c r="K9" s="79">
        <v>109</v>
      </c>
      <c r="L9" s="79">
        <v>125</v>
      </c>
      <c r="M9" s="79">
        <v>131.93600000000001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18</v>
      </c>
      <c r="F10" s="86">
        <v>1</v>
      </c>
      <c r="G10" s="86">
        <v>0</v>
      </c>
      <c r="H10" s="87">
        <v>42</v>
      </c>
      <c r="I10" s="86">
        <v>27</v>
      </c>
      <c r="J10" s="88">
        <v>13</v>
      </c>
      <c r="K10" s="86">
        <v>32</v>
      </c>
      <c r="L10" s="86">
        <v>36</v>
      </c>
      <c r="M10" s="86">
        <v>37.908000000000001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381</v>
      </c>
      <c r="F11" s="86">
        <v>239</v>
      </c>
      <c r="G11" s="86">
        <v>113</v>
      </c>
      <c r="H11" s="87">
        <v>110</v>
      </c>
      <c r="I11" s="86">
        <v>110</v>
      </c>
      <c r="J11" s="88">
        <v>55</v>
      </c>
      <c r="K11" s="86">
        <v>66</v>
      </c>
      <c r="L11" s="86">
        <v>72</v>
      </c>
      <c r="M11" s="86">
        <v>76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18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639</v>
      </c>
      <c r="F14" s="86">
        <v>239</v>
      </c>
      <c r="G14" s="86">
        <v>378</v>
      </c>
      <c r="H14" s="87">
        <v>577</v>
      </c>
      <c r="I14" s="86">
        <v>447</v>
      </c>
      <c r="J14" s="88">
        <v>414</v>
      </c>
      <c r="K14" s="86">
        <v>354</v>
      </c>
      <c r="L14" s="86">
        <v>423</v>
      </c>
      <c r="M14" s="86">
        <v>445.35899999999998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361</v>
      </c>
      <c r="F15" s="86">
        <v>403</v>
      </c>
      <c r="G15" s="86">
        <v>437</v>
      </c>
      <c r="H15" s="87">
        <v>648</v>
      </c>
      <c r="I15" s="86">
        <v>551</v>
      </c>
      <c r="J15" s="88">
        <v>540</v>
      </c>
      <c r="K15" s="86">
        <v>412</v>
      </c>
      <c r="L15" s="86">
        <v>405</v>
      </c>
      <c r="M15" s="86">
        <v>426.54300000000001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46985</v>
      </c>
      <c r="F16" s="86">
        <v>46681</v>
      </c>
      <c r="G16" s="86">
        <v>54870</v>
      </c>
      <c r="H16" s="87">
        <v>52117</v>
      </c>
      <c r="I16" s="86">
        <v>51599</v>
      </c>
      <c r="J16" s="88">
        <v>51869</v>
      </c>
      <c r="K16" s="86">
        <v>53860</v>
      </c>
      <c r="L16" s="86">
        <v>51576</v>
      </c>
      <c r="M16" s="86">
        <v>56622.978999999999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1753</v>
      </c>
      <c r="F17" s="86">
        <v>836</v>
      </c>
      <c r="G17" s="86">
        <v>136</v>
      </c>
      <c r="H17" s="87">
        <v>1213</v>
      </c>
      <c r="I17" s="86">
        <v>1195</v>
      </c>
      <c r="J17" s="88">
        <v>904</v>
      </c>
      <c r="K17" s="86">
        <v>939</v>
      </c>
      <c r="L17" s="86">
        <v>705</v>
      </c>
      <c r="M17" s="86">
        <v>742.36500000000001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101</v>
      </c>
      <c r="F18" s="86">
        <v>10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374</v>
      </c>
      <c r="F22" s="86">
        <v>43</v>
      </c>
      <c r="G22" s="86">
        <v>206</v>
      </c>
      <c r="H22" s="87">
        <v>382</v>
      </c>
      <c r="I22" s="86">
        <v>199</v>
      </c>
      <c r="J22" s="88">
        <v>289</v>
      </c>
      <c r="K22" s="86">
        <v>66</v>
      </c>
      <c r="L22" s="86">
        <v>74</v>
      </c>
      <c r="M22" s="86">
        <v>77.921999999999997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91</v>
      </c>
      <c r="G32" s="86">
        <v>39</v>
      </c>
      <c r="H32" s="87">
        <v>36</v>
      </c>
      <c r="I32" s="86">
        <v>0</v>
      </c>
      <c r="J32" s="88">
        <v>31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16</v>
      </c>
      <c r="L37" s="86">
        <v>20</v>
      </c>
      <c r="M37" s="86">
        <v>21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208</v>
      </c>
      <c r="F38" s="86">
        <v>110</v>
      </c>
      <c r="G38" s="86">
        <v>303</v>
      </c>
      <c r="H38" s="87">
        <v>1029</v>
      </c>
      <c r="I38" s="86">
        <v>216</v>
      </c>
      <c r="J38" s="88">
        <v>317</v>
      </c>
      <c r="K38" s="86">
        <v>0</v>
      </c>
      <c r="L38" s="86">
        <v>660</v>
      </c>
      <c r="M38" s="86">
        <v>694.9799999999999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43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482</v>
      </c>
      <c r="F41" s="86">
        <v>768</v>
      </c>
      <c r="G41" s="86">
        <v>96</v>
      </c>
      <c r="H41" s="87">
        <v>105</v>
      </c>
      <c r="I41" s="86">
        <v>105</v>
      </c>
      <c r="J41" s="88">
        <v>222</v>
      </c>
      <c r="K41" s="86">
        <v>230</v>
      </c>
      <c r="L41" s="86">
        <v>135</v>
      </c>
      <c r="M41" s="86">
        <v>142.155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1950</v>
      </c>
      <c r="F42" s="86">
        <v>2464</v>
      </c>
      <c r="G42" s="86">
        <v>3392</v>
      </c>
      <c r="H42" s="87">
        <v>3212</v>
      </c>
      <c r="I42" s="86">
        <v>4072</v>
      </c>
      <c r="J42" s="88">
        <v>3634</v>
      </c>
      <c r="K42" s="86">
        <v>3274</v>
      </c>
      <c r="L42" s="86">
        <v>3347</v>
      </c>
      <c r="M42" s="86">
        <v>3524.8069999999998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1252</v>
      </c>
      <c r="F43" s="86">
        <v>842</v>
      </c>
      <c r="G43" s="86">
        <v>1265</v>
      </c>
      <c r="H43" s="87">
        <v>1360</v>
      </c>
      <c r="I43" s="86">
        <v>1097</v>
      </c>
      <c r="J43" s="88">
        <v>1307</v>
      </c>
      <c r="K43" s="86">
        <v>1126</v>
      </c>
      <c r="L43" s="86">
        <v>1170</v>
      </c>
      <c r="M43" s="86">
        <v>1231.943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221</v>
      </c>
      <c r="F44" s="86">
        <v>71</v>
      </c>
      <c r="G44" s="86">
        <v>301</v>
      </c>
      <c r="H44" s="87">
        <v>264</v>
      </c>
      <c r="I44" s="86">
        <v>345</v>
      </c>
      <c r="J44" s="88">
        <v>396</v>
      </c>
      <c r="K44" s="86">
        <v>375</v>
      </c>
      <c r="L44" s="86">
        <v>401</v>
      </c>
      <c r="M44" s="86">
        <v>422.34899999999999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75</v>
      </c>
      <c r="F45" s="86">
        <v>363</v>
      </c>
      <c r="G45" s="86">
        <v>415</v>
      </c>
      <c r="H45" s="87">
        <v>463</v>
      </c>
      <c r="I45" s="86">
        <v>455</v>
      </c>
      <c r="J45" s="88">
        <v>436</v>
      </c>
      <c r="K45" s="86">
        <v>326</v>
      </c>
      <c r="L45" s="86">
        <v>345</v>
      </c>
      <c r="M45" s="86">
        <v>362.86099999999999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157</v>
      </c>
      <c r="G51" s="72">
        <f t="shared" si="4"/>
        <v>16</v>
      </c>
      <c r="H51" s="73">
        <f t="shared" si="4"/>
        <v>140</v>
      </c>
      <c r="I51" s="72">
        <f t="shared" si="4"/>
        <v>148</v>
      </c>
      <c r="J51" s="74">
        <f t="shared" si="4"/>
        <v>148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157</v>
      </c>
      <c r="G73" s="86">
        <f t="shared" si="12"/>
        <v>16</v>
      </c>
      <c r="H73" s="87">
        <f t="shared" si="12"/>
        <v>140</v>
      </c>
      <c r="I73" s="86">
        <f t="shared" si="12"/>
        <v>148</v>
      </c>
      <c r="J73" s="88">
        <f t="shared" si="12"/>
        <v>148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157</v>
      </c>
      <c r="G75" s="93">
        <v>16</v>
      </c>
      <c r="H75" s="94">
        <v>140</v>
      </c>
      <c r="I75" s="93">
        <v>148</v>
      </c>
      <c r="J75" s="95">
        <v>148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5222</v>
      </c>
      <c r="F77" s="72">
        <f t="shared" ref="F77:M77" si="13">F78+F81+F84+F85+F86+F87+F88</f>
        <v>2469</v>
      </c>
      <c r="G77" s="72">
        <f t="shared" si="13"/>
        <v>4243</v>
      </c>
      <c r="H77" s="73">
        <f t="shared" si="13"/>
        <v>2706</v>
      </c>
      <c r="I77" s="72">
        <f t="shared" si="13"/>
        <v>2756</v>
      </c>
      <c r="J77" s="74">
        <f t="shared" si="13"/>
        <v>2745</v>
      </c>
      <c r="K77" s="72">
        <f t="shared" si="13"/>
        <v>2217</v>
      </c>
      <c r="L77" s="72">
        <f t="shared" si="13"/>
        <v>2561</v>
      </c>
      <c r="M77" s="72">
        <f t="shared" si="13"/>
        <v>2697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4943</v>
      </c>
      <c r="F81" s="86">
        <f t="shared" ref="F81:M81" si="15">SUM(F82:F83)</f>
        <v>2469</v>
      </c>
      <c r="G81" s="86">
        <f t="shared" si="15"/>
        <v>2690</v>
      </c>
      <c r="H81" s="87">
        <f t="shared" si="15"/>
        <v>2506</v>
      </c>
      <c r="I81" s="86">
        <f t="shared" si="15"/>
        <v>2556</v>
      </c>
      <c r="J81" s="88">
        <f t="shared" si="15"/>
        <v>2545</v>
      </c>
      <c r="K81" s="86">
        <f t="shared" si="15"/>
        <v>2217</v>
      </c>
      <c r="L81" s="86">
        <f t="shared" si="15"/>
        <v>2561</v>
      </c>
      <c r="M81" s="86">
        <f t="shared" si="15"/>
        <v>2697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4943</v>
      </c>
      <c r="F83" s="93">
        <v>2469</v>
      </c>
      <c r="G83" s="93">
        <v>2690</v>
      </c>
      <c r="H83" s="94">
        <v>2506</v>
      </c>
      <c r="I83" s="93">
        <v>2556</v>
      </c>
      <c r="J83" s="95">
        <v>2545</v>
      </c>
      <c r="K83" s="93">
        <v>2217</v>
      </c>
      <c r="L83" s="93">
        <v>2561</v>
      </c>
      <c r="M83" s="93">
        <v>2697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279</v>
      </c>
      <c r="F88" s="86">
        <v>0</v>
      </c>
      <c r="G88" s="86">
        <v>1553</v>
      </c>
      <c r="H88" s="87">
        <v>200</v>
      </c>
      <c r="I88" s="86">
        <v>200</v>
      </c>
      <c r="J88" s="88">
        <v>200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2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85040</v>
      </c>
      <c r="F92" s="46">
        <f t="shared" ref="F92:M92" si="16">F4+F51+F77+F90</f>
        <v>94629</v>
      </c>
      <c r="G92" s="46">
        <f t="shared" si="16"/>
        <v>107617</v>
      </c>
      <c r="H92" s="47">
        <f t="shared" si="16"/>
        <v>110404</v>
      </c>
      <c r="I92" s="46">
        <f t="shared" si="16"/>
        <v>110004</v>
      </c>
      <c r="J92" s="48">
        <f t="shared" si="16"/>
        <v>109204</v>
      </c>
      <c r="K92" s="46">
        <f t="shared" si="16"/>
        <v>113790</v>
      </c>
      <c r="L92" s="46">
        <f t="shared" si="16"/>
        <v>115777</v>
      </c>
      <c r="M92" s="46">
        <f t="shared" si="16"/>
        <v>124345.821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130</v>
      </c>
      <c r="F3" s="17" t="s">
        <v>129</v>
      </c>
      <c r="G3" s="17" t="s">
        <v>128</v>
      </c>
      <c r="H3" s="173" t="s">
        <v>127</v>
      </c>
      <c r="I3" s="174"/>
      <c r="J3" s="175"/>
      <c r="K3" s="17" t="s">
        <v>126</v>
      </c>
      <c r="L3" s="17" t="s">
        <v>123</v>
      </c>
      <c r="M3" s="17" t="s">
        <v>122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15158</v>
      </c>
      <c r="F4" s="72">
        <f t="shared" ref="F4:M4" si="0">F5+F8+F47</f>
        <v>25647</v>
      </c>
      <c r="G4" s="72">
        <f t="shared" si="0"/>
        <v>29033</v>
      </c>
      <c r="H4" s="73">
        <f t="shared" si="0"/>
        <v>34858</v>
      </c>
      <c r="I4" s="72">
        <f t="shared" si="0"/>
        <v>31196</v>
      </c>
      <c r="J4" s="74">
        <f t="shared" si="0"/>
        <v>30852</v>
      </c>
      <c r="K4" s="72">
        <f t="shared" si="0"/>
        <v>27514</v>
      </c>
      <c r="L4" s="72">
        <f t="shared" si="0"/>
        <v>29696</v>
      </c>
      <c r="M4" s="72">
        <f t="shared" si="0"/>
        <v>31269.887999999999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11307</v>
      </c>
      <c r="F5" s="100">
        <f t="shared" ref="F5:M5" si="1">SUM(F6:F7)</f>
        <v>15098</v>
      </c>
      <c r="G5" s="100">
        <f t="shared" si="1"/>
        <v>15533</v>
      </c>
      <c r="H5" s="101">
        <f t="shared" si="1"/>
        <v>17246</v>
      </c>
      <c r="I5" s="100">
        <f t="shared" si="1"/>
        <v>16626</v>
      </c>
      <c r="J5" s="102">
        <f t="shared" si="1"/>
        <v>16283</v>
      </c>
      <c r="K5" s="100">
        <f t="shared" si="1"/>
        <v>18642</v>
      </c>
      <c r="L5" s="100">
        <f t="shared" si="1"/>
        <v>20583</v>
      </c>
      <c r="M5" s="100">
        <f t="shared" si="1"/>
        <v>21673.898999999998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8681</v>
      </c>
      <c r="F6" s="79">
        <v>13151</v>
      </c>
      <c r="G6" s="79">
        <v>12426</v>
      </c>
      <c r="H6" s="80">
        <v>13181</v>
      </c>
      <c r="I6" s="79">
        <v>12671</v>
      </c>
      <c r="J6" s="81">
        <v>13028</v>
      </c>
      <c r="K6" s="79">
        <v>14237</v>
      </c>
      <c r="L6" s="79">
        <v>16014</v>
      </c>
      <c r="M6" s="79">
        <v>16862.741999999998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2626</v>
      </c>
      <c r="F7" s="93">
        <v>1947</v>
      </c>
      <c r="G7" s="93">
        <v>3107</v>
      </c>
      <c r="H7" s="94">
        <v>4065</v>
      </c>
      <c r="I7" s="93">
        <v>3955</v>
      </c>
      <c r="J7" s="95">
        <v>3255</v>
      </c>
      <c r="K7" s="93">
        <v>4405</v>
      </c>
      <c r="L7" s="93">
        <v>4569</v>
      </c>
      <c r="M7" s="93">
        <v>4811.1570000000002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3851</v>
      </c>
      <c r="F8" s="100">
        <f t="shared" ref="F8:M8" si="2">SUM(F9:F46)</f>
        <v>10549</v>
      </c>
      <c r="G8" s="100">
        <f t="shared" si="2"/>
        <v>13500</v>
      </c>
      <c r="H8" s="101">
        <f t="shared" si="2"/>
        <v>17612</v>
      </c>
      <c r="I8" s="100">
        <f t="shared" si="2"/>
        <v>14570</v>
      </c>
      <c r="J8" s="102">
        <f t="shared" si="2"/>
        <v>14569</v>
      </c>
      <c r="K8" s="100">
        <f t="shared" si="2"/>
        <v>8872</v>
      </c>
      <c r="L8" s="100">
        <f t="shared" si="2"/>
        <v>9113</v>
      </c>
      <c r="M8" s="100">
        <f t="shared" si="2"/>
        <v>9595.9889999999996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84</v>
      </c>
      <c r="F9" s="79">
        <v>56</v>
      </c>
      <c r="G9" s="79">
        <v>478</v>
      </c>
      <c r="H9" s="80">
        <v>71</v>
      </c>
      <c r="I9" s="79">
        <v>147</v>
      </c>
      <c r="J9" s="81">
        <v>125</v>
      </c>
      <c r="K9" s="79">
        <v>88</v>
      </c>
      <c r="L9" s="79">
        <v>87</v>
      </c>
      <c r="M9" s="79">
        <v>91.611000000000004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678</v>
      </c>
      <c r="F11" s="86">
        <v>0</v>
      </c>
      <c r="G11" s="86">
        <v>279</v>
      </c>
      <c r="H11" s="87">
        <v>300</v>
      </c>
      <c r="I11" s="86">
        <v>190</v>
      </c>
      <c r="J11" s="88">
        <v>196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516</v>
      </c>
      <c r="F12" s="86">
        <v>4888</v>
      </c>
      <c r="G12" s="86">
        <v>1526</v>
      </c>
      <c r="H12" s="87">
        <v>4765</v>
      </c>
      <c r="I12" s="86">
        <v>4120</v>
      </c>
      <c r="J12" s="88">
        <v>4249</v>
      </c>
      <c r="K12" s="86">
        <v>520</v>
      </c>
      <c r="L12" s="86">
        <v>1794</v>
      </c>
      <c r="M12" s="86">
        <v>1889.0819999999999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188</v>
      </c>
      <c r="F14" s="86">
        <v>120</v>
      </c>
      <c r="G14" s="86">
        <v>41</v>
      </c>
      <c r="H14" s="87">
        <v>160</v>
      </c>
      <c r="I14" s="86">
        <v>70</v>
      </c>
      <c r="J14" s="88">
        <v>92</v>
      </c>
      <c r="K14" s="86">
        <v>93</v>
      </c>
      <c r="L14" s="86">
        <v>150</v>
      </c>
      <c r="M14" s="86">
        <v>157.94999999999999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61</v>
      </c>
      <c r="F15" s="86">
        <v>209</v>
      </c>
      <c r="G15" s="86">
        <v>199</v>
      </c>
      <c r="H15" s="87">
        <v>207</v>
      </c>
      <c r="I15" s="86">
        <v>199</v>
      </c>
      <c r="J15" s="88">
        <v>207</v>
      </c>
      <c r="K15" s="86">
        <v>235</v>
      </c>
      <c r="L15" s="86">
        <v>234</v>
      </c>
      <c r="M15" s="86">
        <v>246.40200000000002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474</v>
      </c>
      <c r="F17" s="86">
        <v>3207</v>
      </c>
      <c r="G17" s="86">
        <v>3119</v>
      </c>
      <c r="H17" s="87">
        <v>9600</v>
      </c>
      <c r="I17" s="86">
        <v>6316</v>
      </c>
      <c r="J17" s="88">
        <v>6266</v>
      </c>
      <c r="K17" s="86">
        <v>3473</v>
      </c>
      <c r="L17" s="86">
        <v>4461</v>
      </c>
      <c r="M17" s="86">
        <v>4697.433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19</v>
      </c>
      <c r="F38" s="86">
        <v>35</v>
      </c>
      <c r="G38" s="86">
        <v>567</v>
      </c>
      <c r="H38" s="87">
        <v>68</v>
      </c>
      <c r="I38" s="86">
        <v>50</v>
      </c>
      <c r="J38" s="88">
        <v>45</v>
      </c>
      <c r="K38" s="86">
        <v>50</v>
      </c>
      <c r="L38" s="86">
        <v>75</v>
      </c>
      <c r="M38" s="86">
        <v>78.974999999999994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229</v>
      </c>
      <c r="F41" s="86">
        <v>340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1176</v>
      </c>
      <c r="F42" s="86">
        <v>1322</v>
      </c>
      <c r="G42" s="86">
        <v>4455</v>
      </c>
      <c r="H42" s="87">
        <v>1777</v>
      </c>
      <c r="I42" s="86">
        <v>2351</v>
      </c>
      <c r="J42" s="88">
        <v>2445</v>
      </c>
      <c r="K42" s="86">
        <v>3808</v>
      </c>
      <c r="L42" s="86">
        <v>1653</v>
      </c>
      <c r="M42" s="86">
        <v>1740.6089999999999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140</v>
      </c>
      <c r="F43" s="86">
        <v>125</v>
      </c>
      <c r="G43" s="86">
        <v>172</v>
      </c>
      <c r="H43" s="87">
        <v>277</v>
      </c>
      <c r="I43" s="86">
        <v>282</v>
      </c>
      <c r="J43" s="88">
        <v>186</v>
      </c>
      <c r="K43" s="86">
        <v>282</v>
      </c>
      <c r="L43" s="86">
        <v>295</v>
      </c>
      <c r="M43" s="86">
        <v>310.63499999999993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109</v>
      </c>
      <c r="G44" s="86">
        <v>177</v>
      </c>
      <c r="H44" s="87">
        <v>155</v>
      </c>
      <c r="I44" s="86">
        <v>104</v>
      </c>
      <c r="J44" s="88">
        <v>113</v>
      </c>
      <c r="K44" s="86">
        <v>111</v>
      </c>
      <c r="L44" s="86">
        <v>143</v>
      </c>
      <c r="M44" s="86">
        <v>150.57899999999998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276</v>
      </c>
      <c r="F45" s="86">
        <v>138</v>
      </c>
      <c r="G45" s="86">
        <v>2487</v>
      </c>
      <c r="H45" s="87">
        <v>232</v>
      </c>
      <c r="I45" s="86">
        <v>741</v>
      </c>
      <c r="J45" s="88">
        <v>645</v>
      </c>
      <c r="K45" s="86">
        <v>212</v>
      </c>
      <c r="L45" s="86">
        <v>221</v>
      </c>
      <c r="M45" s="86">
        <v>232.71299999999997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14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14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14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621</v>
      </c>
      <c r="F77" s="72">
        <f t="shared" ref="F77:M77" si="13">F78+F81+F84+F85+F86+F87+F88</f>
        <v>0</v>
      </c>
      <c r="G77" s="72">
        <f t="shared" si="13"/>
        <v>1087</v>
      </c>
      <c r="H77" s="73">
        <f t="shared" si="13"/>
        <v>0</v>
      </c>
      <c r="I77" s="72">
        <f t="shared" si="13"/>
        <v>110</v>
      </c>
      <c r="J77" s="74">
        <f t="shared" si="13"/>
        <v>105</v>
      </c>
      <c r="K77" s="72">
        <f t="shared" si="13"/>
        <v>0</v>
      </c>
      <c r="L77" s="72">
        <f t="shared" si="13"/>
        <v>1730</v>
      </c>
      <c r="M77" s="72">
        <f t="shared" si="13"/>
        <v>1821.6899999999998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621</v>
      </c>
      <c r="F81" s="86">
        <f t="shared" ref="F81:M81" si="15">SUM(F82:F83)</f>
        <v>0</v>
      </c>
      <c r="G81" s="86">
        <f t="shared" si="15"/>
        <v>1087</v>
      </c>
      <c r="H81" s="87">
        <f t="shared" si="15"/>
        <v>0</v>
      </c>
      <c r="I81" s="86">
        <f t="shared" si="15"/>
        <v>110</v>
      </c>
      <c r="J81" s="88">
        <f t="shared" si="15"/>
        <v>105</v>
      </c>
      <c r="K81" s="86">
        <f t="shared" si="15"/>
        <v>0</v>
      </c>
      <c r="L81" s="86">
        <f t="shared" si="15"/>
        <v>1730</v>
      </c>
      <c r="M81" s="86">
        <f t="shared" si="15"/>
        <v>1821.6899999999998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621</v>
      </c>
      <c r="F83" s="93">
        <v>0</v>
      </c>
      <c r="G83" s="93">
        <v>1087</v>
      </c>
      <c r="H83" s="94">
        <v>0</v>
      </c>
      <c r="I83" s="93">
        <v>110</v>
      </c>
      <c r="J83" s="95">
        <v>105</v>
      </c>
      <c r="K83" s="93">
        <v>0</v>
      </c>
      <c r="L83" s="93">
        <v>1730</v>
      </c>
      <c r="M83" s="93">
        <v>1821.6899999999998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15779</v>
      </c>
      <c r="F92" s="46">
        <f t="shared" ref="F92:M92" si="16">F4+F51+F77+F90</f>
        <v>25647</v>
      </c>
      <c r="G92" s="46">
        <f t="shared" si="16"/>
        <v>30134</v>
      </c>
      <c r="H92" s="47">
        <f t="shared" si="16"/>
        <v>34858</v>
      </c>
      <c r="I92" s="46">
        <f t="shared" si="16"/>
        <v>31306</v>
      </c>
      <c r="J92" s="48">
        <f t="shared" si="16"/>
        <v>30957</v>
      </c>
      <c r="K92" s="46">
        <f t="shared" si="16"/>
        <v>27514</v>
      </c>
      <c r="L92" s="46">
        <f t="shared" si="16"/>
        <v>31426</v>
      </c>
      <c r="M92" s="46">
        <f t="shared" si="16"/>
        <v>33091.578000000001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167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130</v>
      </c>
      <c r="D3" s="17" t="s">
        <v>129</v>
      </c>
      <c r="E3" s="17" t="s">
        <v>128</v>
      </c>
      <c r="F3" s="173" t="s">
        <v>127</v>
      </c>
      <c r="G3" s="174"/>
      <c r="H3" s="175"/>
      <c r="I3" s="17" t="s">
        <v>126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5" t="s">
        <v>125</v>
      </c>
      <c r="C4" s="33">
        <v>79356</v>
      </c>
      <c r="D4" s="33">
        <v>67962</v>
      </c>
      <c r="E4" s="33">
        <v>69543</v>
      </c>
      <c r="F4" s="27">
        <v>74734</v>
      </c>
      <c r="G4" s="28">
        <v>74716</v>
      </c>
      <c r="H4" s="29">
        <v>73906</v>
      </c>
      <c r="I4" s="33">
        <v>78184</v>
      </c>
      <c r="J4" s="33">
        <v>80527</v>
      </c>
      <c r="K4" s="33">
        <v>82842.854999999981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136</v>
      </c>
      <c r="C5" s="33">
        <v>32687</v>
      </c>
      <c r="D5" s="33">
        <v>33540</v>
      </c>
      <c r="E5" s="33">
        <v>35565</v>
      </c>
      <c r="F5" s="32">
        <v>45116</v>
      </c>
      <c r="G5" s="33">
        <v>47223</v>
      </c>
      <c r="H5" s="34">
        <v>46309</v>
      </c>
      <c r="I5" s="33">
        <v>46946</v>
      </c>
      <c r="J5" s="33">
        <v>49553</v>
      </c>
      <c r="K5" s="33">
        <v>52179.308999999994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137</v>
      </c>
      <c r="C6" s="33">
        <v>85040</v>
      </c>
      <c r="D6" s="33">
        <v>94629</v>
      </c>
      <c r="E6" s="33">
        <v>107617</v>
      </c>
      <c r="F6" s="32">
        <v>110404</v>
      </c>
      <c r="G6" s="33">
        <v>110004</v>
      </c>
      <c r="H6" s="34">
        <v>109204</v>
      </c>
      <c r="I6" s="33">
        <v>113790</v>
      </c>
      <c r="J6" s="33">
        <v>115777</v>
      </c>
      <c r="K6" s="33">
        <v>124345.821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138</v>
      </c>
      <c r="C7" s="33">
        <v>15779</v>
      </c>
      <c r="D7" s="33">
        <v>25647</v>
      </c>
      <c r="E7" s="33">
        <v>30134</v>
      </c>
      <c r="F7" s="32">
        <v>34858</v>
      </c>
      <c r="G7" s="33">
        <v>31306</v>
      </c>
      <c r="H7" s="34">
        <v>30957</v>
      </c>
      <c r="I7" s="33">
        <v>27514</v>
      </c>
      <c r="J7" s="33">
        <v>31426</v>
      </c>
      <c r="K7" s="33">
        <v>33091.578000000001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139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140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141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142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143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124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144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145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133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134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135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212862</v>
      </c>
      <c r="D19" s="46">
        <f t="shared" ref="D19:K19" si="1">SUM(D4:D18)</f>
        <v>221778</v>
      </c>
      <c r="E19" s="46">
        <f t="shared" si="1"/>
        <v>242859</v>
      </c>
      <c r="F19" s="47">
        <f t="shared" si="1"/>
        <v>265112</v>
      </c>
      <c r="G19" s="46">
        <f t="shared" si="1"/>
        <v>263249</v>
      </c>
      <c r="H19" s="48">
        <f t="shared" si="1"/>
        <v>260376</v>
      </c>
      <c r="I19" s="46">
        <f t="shared" si="1"/>
        <v>266434</v>
      </c>
      <c r="J19" s="46">
        <f t="shared" si="1"/>
        <v>277283</v>
      </c>
      <c r="K19" s="46">
        <f t="shared" si="1"/>
        <v>292459.56299999997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130</v>
      </c>
      <c r="D3" s="17" t="s">
        <v>129</v>
      </c>
      <c r="E3" s="17" t="s">
        <v>128</v>
      </c>
      <c r="F3" s="173" t="s">
        <v>127</v>
      </c>
      <c r="G3" s="174"/>
      <c r="H3" s="175"/>
      <c r="I3" s="17" t="s">
        <v>126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201418</v>
      </c>
      <c r="D4" s="20">
        <f t="shared" ref="D4:K4" si="0">SUM(D5:D7)</f>
        <v>217966</v>
      </c>
      <c r="E4" s="20">
        <f t="shared" si="0"/>
        <v>238268</v>
      </c>
      <c r="F4" s="21">
        <f t="shared" si="0"/>
        <v>263074</v>
      </c>
      <c r="G4" s="20">
        <f t="shared" si="0"/>
        <v>256273</v>
      </c>
      <c r="H4" s="22">
        <f t="shared" si="0"/>
        <v>253165</v>
      </c>
      <c r="I4" s="20">
        <f t="shared" si="0"/>
        <v>260233</v>
      </c>
      <c r="J4" s="20">
        <f t="shared" si="0"/>
        <v>270604</v>
      </c>
      <c r="K4" s="20">
        <f t="shared" si="0"/>
        <v>285426.38500000001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107773</v>
      </c>
      <c r="D5" s="28">
        <v>118499</v>
      </c>
      <c r="E5" s="28">
        <v>126458</v>
      </c>
      <c r="F5" s="27">
        <v>144382</v>
      </c>
      <c r="G5" s="28">
        <v>140466</v>
      </c>
      <c r="H5" s="29">
        <v>137743</v>
      </c>
      <c r="I5" s="28">
        <v>154436</v>
      </c>
      <c r="J5" s="28">
        <v>164529</v>
      </c>
      <c r="K5" s="29">
        <v>173411.48500000002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93645</v>
      </c>
      <c r="D6" s="33">
        <v>99467</v>
      </c>
      <c r="E6" s="33">
        <v>111810</v>
      </c>
      <c r="F6" s="32">
        <v>118692</v>
      </c>
      <c r="G6" s="33">
        <v>115807</v>
      </c>
      <c r="H6" s="34">
        <v>115422</v>
      </c>
      <c r="I6" s="33">
        <v>105797</v>
      </c>
      <c r="J6" s="33">
        <v>106075</v>
      </c>
      <c r="K6" s="34">
        <v>112014.90000000001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2958</v>
      </c>
      <c r="D8" s="20">
        <f t="shared" ref="D8:K8" si="1">SUM(D9:D15)</f>
        <v>1728</v>
      </c>
      <c r="E8" s="20">
        <f t="shared" si="1"/>
        <v>259</v>
      </c>
      <c r="F8" s="21">
        <f t="shared" si="1"/>
        <v>184</v>
      </c>
      <c r="G8" s="20">
        <f t="shared" si="1"/>
        <v>3713</v>
      </c>
      <c r="H8" s="22">
        <f t="shared" si="1"/>
        <v>3923</v>
      </c>
      <c r="I8" s="20">
        <f t="shared" si="1"/>
        <v>3509</v>
      </c>
      <c r="J8" s="20">
        <f t="shared" si="1"/>
        <v>3541</v>
      </c>
      <c r="K8" s="20">
        <f t="shared" si="1"/>
        <v>3728.5970000000002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4</v>
      </c>
      <c r="E9" s="28">
        <v>2</v>
      </c>
      <c r="F9" s="27">
        <v>12</v>
      </c>
      <c r="G9" s="28">
        <v>3012</v>
      </c>
      <c r="H9" s="29">
        <v>3005</v>
      </c>
      <c r="I9" s="28">
        <v>3013</v>
      </c>
      <c r="J9" s="28">
        <v>3014</v>
      </c>
      <c r="K9" s="29">
        <v>3173.7420000000002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370</v>
      </c>
      <c r="E10" s="33">
        <v>1</v>
      </c>
      <c r="F10" s="32">
        <v>0</v>
      </c>
      <c r="G10" s="33">
        <v>433</v>
      </c>
      <c r="H10" s="34">
        <v>433</v>
      </c>
      <c r="I10" s="33">
        <v>463</v>
      </c>
      <c r="J10" s="33">
        <v>492</v>
      </c>
      <c r="K10" s="34">
        <v>518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2958</v>
      </c>
      <c r="D15" s="36">
        <v>1354</v>
      </c>
      <c r="E15" s="36">
        <v>256</v>
      </c>
      <c r="F15" s="35">
        <v>172</v>
      </c>
      <c r="G15" s="36">
        <v>268</v>
      </c>
      <c r="H15" s="37">
        <v>485</v>
      </c>
      <c r="I15" s="36">
        <v>33</v>
      </c>
      <c r="J15" s="36">
        <v>35</v>
      </c>
      <c r="K15" s="37">
        <v>36.854999999999997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9906</v>
      </c>
      <c r="D16" s="20">
        <f t="shared" ref="D16:K16" si="2">SUM(D17:D23)</f>
        <v>3576</v>
      </c>
      <c r="E16" s="20">
        <f t="shared" si="2"/>
        <v>5980</v>
      </c>
      <c r="F16" s="21">
        <f t="shared" si="2"/>
        <v>3610</v>
      </c>
      <c r="G16" s="20">
        <f t="shared" si="2"/>
        <v>5019</v>
      </c>
      <c r="H16" s="22">
        <f t="shared" si="2"/>
        <v>5044</v>
      </c>
      <c r="I16" s="20">
        <f t="shared" si="2"/>
        <v>4427</v>
      </c>
      <c r="J16" s="20">
        <f t="shared" si="2"/>
        <v>4976</v>
      </c>
      <c r="K16" s="20">
        <f t="shared" si="2"/>
        <v>5239.9949999999999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9377</v>
      </c>
      <c r="D18" s="33">
        <v>3576</v>
      </c>
      <c r="E18" s="33">
        <v>4427</v>
      </c>
      <c r="F18" s="32">
        <v>3410</v>
      </c>
      <c r="G18" s="33">
        <v>4819</v>
      </c>
      <c r="H18" s="34">
        <v>4803</v>
      </c>
      <c r="I18" s="33">
        <v>4377</v>
      </c>
      <c r="J18" s="33">
        <v>4923</v>
      </c>
      <c r="K18" s="34">
        <v>5184.1859999999997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529</v>
      </c>
      <c r="D23" s="36">
        <v>0</v>
      </c>
      <c r="E23" s="36">
        <v>1553</v>
      </c>
      <c r="F23" s="35">
        <v>200</v>
      </c>
      <c r="G23" s="36">
        <v>200</v>
      </c>
      <c r="H23" s="37">
        <v>241</v>
      </c>
      <c r="I23" s="36">
        <v>50</v>
      </c>
      <c r="J23" s="36">
        <v>53</v>
      </c>
      <c r="K23" s="37">
        <v>55.808999999999997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4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214282</v>
      </c>
      <c r="D26" s="46">
        <f t="shared" ref="D26:K26" si="3">+D4+D8+D16+D24</f>
        <v>223270</v>
      </c>
      <c r="E26" s="46">
        <f t="shared" si="3"/>
        <v>244511</v>
      </c>
      <c r="F26" s="47">
        <f t="shared" si="3"/>
        <v>266868</v>
      </c>
      <c r="G26" s="46">
        <f t="shared" si="3"/>
        <v>265005</v>
      </c>
      <c r="H26" s="48">
        <f t="shared" si="3"/>
        <v>262132</v>
      </c>
      <c r="I26" s="46">
        <f t="shared" si="3"/>
        <v>268169</v>
      </c>
      <c r="J26" s="46">
        <f t="shared" si="3"/>
        <v>279121</v>
      </c>
      <c r="K26" s="46">
        <f t="shared" si="3"/>
        <v>294394.97700000001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130</v>
      </c>
      <c r="D3" s="17" t="s">
        <v>129</v>
      </c>
      <c r="E3" s="17" t="s">
        <v>128</v>
      </c>
      <c r="F3" s="173" t="s">
        <v>127</v>
      </c>
      <c r="G3" s="174"/>
      <c r="H3" s="175"/>
      <c r="I3" s="17" t="s">
        <v>126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146</v>
      </c>
      <c r="C4" s="33">
        <v>2955</v>
      </c>
      <c r="D4" s="33">
        <v>3384</v>
      </c>
      <c r="E4" s="33">
        <v>3541</v>
      </c>
      <c r="F4" s="27">
        <v>5656</v>
      </c>
      <c r="G4" s="28">
        <v>4729</v>
      </c>
      <c r="H4" s="29">
        <v>4549</v>
      </c>
      <c r="I4" s="33">
        <v>4116</v>
      </c>
      <c r="J4" s="33">
        <v>4367</v>
      </c>
      <c r="K4" s="33">
        <v>4598.451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147</v>
      </c>
      <c r="C5" s="33">
        <v>39775</v>
      </c>
      <c r="D5" s="33">
        <v>28564</v>
      </c>
      <c r="E5" s="33">
        <v>28132</v>
      </c>
      <c r="F5" s="32">
        <v>30178</v>
      </c>
      <c r="G5" s="33">
        <v>29923</v>
      </c>
      <c r="H5" s="34">
        <v>29523</v>
      </c>
      <c r="I5" s="33">
        <v>32866</v>
      </c>
      <c r="J5" s="33">
        <v>34514</v>
      </c>
      <c r="K5" s="33">
        <v>36274.241999999998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148</v>
      </c>
      <c r="C6" s="33">
        <v>33419</v>
      </c>
      <c r="D6" s="33">
        <v>32564</v>
      </c>
      <c r="E6" s="33">
        <v>34192</v>
      </c>
      <c r="F6" s="32">
        <v>34874</v>
      </c>
      <c r="G6" s="33">
        <v>36086</v>
      </c>
      <c r="H6" s="34">
        <v>36086</v>
      </c>
      <c r="I6" s="33">
        <v>36992</v>
      </c>
      <c r="J6" s="33">
        <v>37367</v>
      </c>
      <c r="K6" s="33">
        <v>37464.451000000001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149</v>
      </c>
      <c r="C7" s="33">
        <v>3207</v>
      </c>
      <c r="D7" s="33">
        <v>3450</v>
      </c>
      <c r="E7" s="33">
        <v>3678</v>
      </c>
      <c r="F7" s="32">
        <v>4026</v>
      </c>
      <c r="G7" s="33">
        <v>3978</v>
      </c>
      <c r="H7" s="34">
        <v>3748</v>
      </c>
      <c r="I7" s="33">
        <v>4210</v>
      </c>
      <c r="J7" s="33">
        <v>4279</v>
      </c>
      <c r="K7" s="33">
        <v>4505.7869999999994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79356</v>
      </c>
      <c r="D19" s="46">
        <f t="shared" ref="D19:K19" si="1">SUM(D4:D18)</f>
        <v>67962</v>
      </c>
      <c r="E19" s="46">
        <f t="shared" si="1"/>
        <v>69543</v>
      </c>
      <c r="F19" s="47">
        <f t="shared" si="1"/>
        <v>74734</v>
      </c>
      <c r="G19" s="46">
        <f t="shared" si="1"/>
        <v>74716</v>
      </c>
      <c r="H19" s="48">
        <f t="shared" si="1"/>
        <v>73906</v>
      </c>
      <c r="I19" s="46">
        <f t="shared" si="1"/>
        <v>78184</v>
      </c>
      <c r="J19" s="46">
        <f t="shared" si="1"/>
        <v>80527</v>
      </c>
      <c r="K19" s="46">
        <f t="shared" si="1"/>
        <v>82842.930999999997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130</v>
      </c>
      <c r="D3" s="17" t="s">
        <v>129</v>
      </c>
      <c r="E3" s="17" t="s">
        <v>128</v>
      </c>
      <c r="F3" s="173" t="s">
        <v>127</v>
      </c>
      <c r="G3" s="174"/>
      <c r="H3" s="175"/>
      <c r="I3" s="17" t="s">
        <v>126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74553</v>
      </c>
      <c r="D4" s="20">
        <f t="shared" ref="D4:K4" si="0">SUM(D5:D7)</f>
        <v>65366</v>
      </c>
      <c r="E4" s="20">
        <f t="shared" si="0"/>
        <v>68770</v>
      </c>
      <c r="F4" s="21">
        <f t="shared" si="0"/>
        <v>74049</v>
      </c>
      <c r="G4" s="20">
        <f t="shared" si="0"/>
        <v>72033</v>
      </c>
      <c r="H4" s="22">
        <f t="shared" si="0"/>
        <v>71013</v>
      </c>
      <c r="I4" s="20">
        <f t="shared" si="0"/>
        <v>75515</v>
      </c>
      <c r="J4" s="20">
        <f t="shared" si="0"/>
        <v>79354</v>
      </c>
      <c r="K4" s="20">
        <f t="shared" si="0"/>
        <v>81607.761999999988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46408</v>
      </c>
      <c r="D5" s="28">
        <v>36209</v>
      </c>
      <c r="E5" s="28">
        <v>39706</v>
      </c>
      <c r="F5" s="27">
        <v>46185</v>
      </c>
      <c r="G5" s="28">
        <v>43379</v>
      </c>
      <c r="H5" s="29">
        <v>42777</v>
      </c>
      <c r="I5" s="28">
        <v>47282</v>
      </c>
      <c r="J5" s="28">
        <v>50326</v>
      </c>
      <c r="K5" s="29">
        <v>53037.277999999991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28145</v>
      </c>
      <c r="D6" s="33">
        <v>29157</v>
      </c>
      <c r="E6" s="33">
        <v>29064</v>
      </c>
      <c r="F6" s="32">
        <v>27864</v>
      </c>
      <c r="G6" s="33">
        <v>28654</v>
      </c>
      <c r="H6" s="34">
        <v>28236</v>
      </c>
      <c r="I6" s="33">
        <v>28233</v>
      </c>
      <c r="J6" s="33">
        <v>29028</v>
      </c>
      <c r="K6" s="34">
        <v>28570.483999999997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1239</v>
      </c>
      <c r="D8" s="20">
        <f t="shared" ref="D8:K8" si="1">SUM(D9:D15)</f>
        <v>1571</v>
      </c>
      <c r="E8" s="20">
        <f t="shared" si="1"/>
        <v>219</v>
      </c>
      <c r="F8" s="21">
        <f t="shared" si="1"/>
        <v>44</v>
      </c>
      <c r="G8" s="20">
        <f t="shared" si="1"/>
        <v>530</v>
      </c>
      <c r="H8" s="22">
        <f t="shared" si="1"/>
        <v>740</v>
      </c>
      <c r="I8" s="20">
        <f t="shared" si="1"/>
        <v>509</v>
      </c>
      <c r="J8" s="20">
        <f t="shared" si="1"/>
        <v>541</v>
      </c>
      <c r="K8" s="20">
        <f t="shared" si="1"/>
        <v>569.59699999999998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4</v>
      </c>
      <c r="E9" s="28">
        <v>2</v>
      </c>
      <c r="F9" s="27">
        <v>12</v>
      </c>
      <c r="G9" s="28">
        <v>12</v>
      </c>
      <c r="H9" s="29">
        <v>5</v>
      </c>
      <c r="I9" s="28">
        <v>13</v>
      </c>
      <c r="J9" s="28">
        <v>14</v>
      </c>
      <c r="K9" s="29">
        <v>14.741999999999999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370</v>
      </c>
      <c r="E10" s="33">
        <v>1</v>
      </c>
      <c r="F10" s="32">
        <v>0</v>
      </c>
      <c r="G10" s="33">
        <v>433</v>
      </c>
      <c r="H10" s="34">
        <v>433</v>
      </c>
      <c r="I10" s="33">
        <v>463</v>
      </c>
      <c r="J10" s="33">
        <v>492</v>
      </c>
      <c r="K10" s="34">
        <v>518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1239</v>
      </c>
      <c r="D15" s="36">
        <v>1197</v>
      </c>
      <c r="E15" s="36">
        <v>216</v>
      </c>
      <c r="F15" s="35">
        <v>32</v>
      </c>
      <c r="G15" s="36">
        <v>85</v>
      </c>
      <c r="H15" s="37">
        <v>302</v>
      </c>
      <c r="I15" s="36">
        <v>33</v>
      </c>
      <c r="J15" s="36">
        <v>35</v>
      </c>
      <c r="K15" s="37">
        <v>36.854999999999997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3564</v>
      </c>
      <c r="D16" s="20">
        <f t="shared" ref="D16:K16" si="2">SUM(D17:D23)</f>
        <v>1025</v>
      </c>
      <c r="E16" s="20">
        <f t="shared" si="2"/>
        <v>552</v>
      </c>
      <c r="F16" s="21">
        <f t="shared" si="2"/>
        <v>641</v>
      </c>
      <c r="G16" s="20">
        <f t="shared" si="2"/>
        <v>2153</v>
      </c>
      <c r="H16" s="22">
        <f t="shared" si="2"/>
        <v>2153</v>
      </c>
      <c r="I16" s="20">
        <f t="shared" si="2"/>
        <v>2160</v>
      </c>
      <c r="J16" s="20">
        <f t="shared" si="2"/>
        <v>632</v>
      </c>
      <c r="K16" s="20">
        <f t="shared" si="2"/>
        <v>665.49599999999998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3564</v>
      </c>
      <c r="D18" s="33">
        <v>1025</v>
      </c>
      <c r="E18" s="33">
        <v>552</v>
      </c>
      <c r="F18" s="32">
        <v>641</v>
      </c>
      <c r="G18" s="33">
        <v>2153</v>
      </c>
      <c r="H18" s="34">
        <v>2153</v>
      </c>
      <c r="I18" s="33">
        <v>2160</v>
      </c>
      <c r="J18" s="33">
        <v>632</v>
      </c>
      <c r="K18" s="34">
        <v>665.49599999999998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2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79356</v>
      </c>
      <c r="D26" s="46">
        <f t="shared" ref="D26:K26" si="3">+D4+D8+D16+D24</f>
        <v>67962</v>
      </c>
      <c r="E26" s="46">
        <f t="shared" si="3"/>
        <v>69543</v>
      </c>
      <c r="F26" s="47">
        <f t="shared" si="3"/>
        <v>74734</v>
      </c>
      <c r="G26" s="46">
        <f t="shared" si="3"/>
        <v>74716</v>
      </c>
      <c r="H26" s="48">
        <f t="shared" si="3"/>
        <v>73906</v>
      </c>
      <c r="I26" s="46">
        <f t="shared" si="3"/>
        <v>78184</v>
      </c>
      <c r="J26" s="46">
        <f t="shared" si="3"/>
        <v>80527</v>
      </c>
      <c r="K26" s="46">
        <f t="shared" si="3"/>
        <v>82842.854999999981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130</v>
      </c>
      <c r="D3" s="17" t="s">
        <v>129</v>
      </c>
      <c r="E3" s="17" t="s">
        <v>128</v>
      </c>
      <c r="F3" s="173" t="s">
        <v>127</v>
      </c>
      <c r="G3" s="174"/>
      <c r="H3" s="175"/>
      <c r="I3" s="17" t="s">
        <v>126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150</v>
      </c>
      <c r="C4" s="33">
        <v>1429</v>
      </c>
      <c r="D4" s="33">
        <v>1385</v>
      </c>
      <c r="E4" s="33">
        <v>2141</v>
      </c>
      <c r="F4" s="27">
        <v>2232</v>
      </c>
      <c r="G4" s="28">
        <v>6268</v>
      </c>
      <c r="H4" s="29">
        <v>6268</v>
      </c>
      <c r="I4" s="33">
        <v>1746</v>
      </c>
      <c r="J4" s="33">
        <v>1843</v>
      </c>
      <c r="K4" s="33">
        <v>1940.6789999999999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151</v>
      </c>
      <c r="C5" s="33">
        <v>3807</v>
      </c>
      <c r="D5" s="33">
        <v>3245</v>
      </c>
      <c r="E5" s="33">
        <v>3339</v>
      </c>
      <c r="F5" s="32">
        <v>3445</v>
      </c>
      <c r="G5" s="33">
        <v>3375</v>
      </c>
      <c r="H5" s="34">
        <v>3375</v>
      </c>
      <c r="I5" s="33">
        <v>3721</v>
      </c>
      <c r="J5" s="33">
        <v>3962</v>
      </c>
      <c r="K5" s="33">
        <v>4171.9859999999999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152</v>
      </c>
      <c r="C6" s="33">
        <v>3161</v>
      </c>
      <c r="D6" s="33">
        <v>3818</v>
      </c>
      <c r="E6" s="33">
        <v>4361</v>
      </c>
      <c r="F6" s="32">
        <v>6039</v>
      </c>
      <c r="G6" s="33">
        <v>5037</v>
      </c>
      <c r="H6" s="34">
        <v>4627</v>
      </c>
      <c r="I6" s="33">
        <v>6137</v>
      </c>
      <c r="J6" s="33">
        <v>6355</v>
      </c>
      <c r="K6" s="33">
        <v>6691.8149999999996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153</v>
      </c>
      <c r="C7" s="33">
        <v>9316</v>
      </c>
      <c r="D7" s="33">
        <v>7123</v>
      </c>
      <c r="E7" s="33">
        <v>7490</v>
      </c>
      <c r="F7" s="32">
        <v>8759</v>
      </c>
      <c r="G7" s="33">
        <v>8659</v>
      </c>
      <c r="H7" s="34">
        <v>8571</v>
      </c>
      <c r="I7" s="33">
        <v>9052</v>
      </c>
      <c r="J7" s="33">
        <v>9850</v>
      </c>
      <c r="K7" s="33">
        <v>10372.049999999999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154</v>
      </c>
      <c r="C8" s="33">
        <v>11664</v>
      </c>
      <c r="D8" s="33">
        <v>15632</v>
      </c>
      <c r="E8" s="33">
        <v>15581</v>
      </c>
      <c r="F8" s="32">
        <v>20733</v>
      </c>
      <c r="G8" s="33">
        <v>20076</v>
      </c>
      <c r="H8" s="34">
        <v>19960</v>
      </c>
      <c r="I8" s="33">
        <v>21758</v>
      </c>
      <c r="J8" s="33">
        <v>22740</v>
      </c>
      <c r="K8" s="33">
        <v>23945.219999999998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155</v>
      </c>
      <c r="C9" s="33">
        <v>3310</v>
      </c>
      <c r="D9" s="33">
        <v>2337</v>
      </c>
      <c r="E9" s="33">
        <v>2653</v>
      </c>
      <c r="F9" s="32">
        <v>3908</v>
      </c>
      <c r="G9" s="33">
        <v>3808</v>
      </c>
      <c r="H9" s="34">
        <v>3508</v>
      </c>
      <c r="I9" s="33">
        <v>4532</v>
      </c>
      <c r="J9" s="33">
        <v>4803</v>
      </c>
      <c r="K9" s="33">
        <v>5057.5589999999993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32687</v>
      </c>
      <c r="D19" s="46">
        <f t="shared" ref="D19:K19" si="1">SUM(D4:D18)</f>
        <v>33540</v>
      </c>
      <c r="E19" s="46">
        <f t="shared" si="1"/>
        <v>35565</v>
      </c>
      <c r="F19" s="47">
        <f t="shared" si="1"/>
        <v>45116</v>
      </c>
      <c r="G19" s="46">
        <f t="shared" si="1"/>
        <v>47223</v>
      </c>
      <c r="H19" s="48">
        <f t="shared" si="1"/>
        <v>46309</v>
      </c>
      <c r="I19" s="46">
        <f t="shared" si="1"/>
        <v>46946</v>
      </c>
      <c r="J19" s="46">
        <f t="shared" si="1"/>
        <v>49553</v>
      </c>
      <c r="K19" s="46">
        <f t="shared" si="1"/>
        <v>52179.309000000001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130</v>
      </c>
      <c r="D3" s="17" t="s">
        <v>129</v>
      </c>
      <c r="E3" s="17" t="s">
        <v>128</v>
      </c>
      <c r="F3" s="173" t="s">
        <v>127</v>
      </c>
      <c r="G3" s="174"/>
      <c r="H3" s="175"/>
      <c r="I3" s="17" t="s">
        <v>126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30469</v>
      </c>
      <c r="D4" s="20">
        <f t="shared" ref="D4:K4" si="0">SUM(D5:D7)</f>
        <v>33458</v>
      </c>
      <c r="E4" s="20">
        <f t="shared" si="0"/>
        <v>35457</v>
      </c>
      <c r="F4" s="21">
        <f t="shared" si="0"/>
        <v>44853</v>
      </c>
      <c r="G4" s="20">
        <f t="shared" si="0"/>
        <v>44188</v>
      </c>
      <c r="H4" s="22">
        <f t="shared" si="0"/>
        <v>43233</v>
      </c>
      <c r="I4" s="20">
        <f t="shared" si="0"/>
        <v>43896</v>
      </c>
      <c r="J4" s="20">
        <f t="shared" si="0"/>
        <v>46500</v>
      </c>
      <c r="K4" s="20">
        <f t="shared" si="0"/>
        <v>48964.499999999993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23751</v>
      </c>
      <c r="D5" s="28">
        <v>26921</v>
      </c>
      <c r="E5" s="28">
        <v>28211</v>
      </c>
      <c r="F5" s="27">
        <v>33297</v>
      </c>
      <c r="G5" s="28">
        <v>32212</v>
      </c>
      <c r="H5" s="29">
        <v>31203</v>
      </c>
      <c r="I5" s="28">
        <v>36389</v>
      </c>
      <c r="J5" s="28">
        <v>38060</v>
      </c>
      <c r="K5" s="29">
        <v>40077.179999999993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6718</v>
      </c>
      <c r="D6" s="33">
        <v>6537</v>
      </c>
      <c r="E6" s="33">
        <v>7246</v>
      </c>
      <c r="F6" s="32">
        <v>11556</v>
      </c>
      <c r="G6" s="33">
        <v>11976</v>
      </c>
      <c r="H6" s="34">
        <v>12030</v>
      </c>
      <c r="I6" s="33">
        <v>7507</v>
      </c>
      <c r="J6" s="33">
        <v>8440</v>
      </c>
      <c r="K6" s="34">
        <v>8887.32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1719</v>
      </c>
      <c r="D8" s="20">
        <f t="shared" ref="D8:K8" si="1">SUM(D9:D15)</f>
        <v>0</v>
      </c>
      <c r="E8" s="20">
        <f t="shared" si="1"/>
        <v>10</v>
      </c>
      <c r="F8" s="21">
        <f t="shared" si="1"/>
        <v>0</v>
      </c>
      <c r="G8" s="20">
        <f t="shared" si="1"/>
        <v>3035</v>
      </c>
      <c r="H8" s="22">
        <f t="shared" si="1"/>
        <v>3035</v>
      </c>
      <c r="I8" s="20">
        <f t="shared" si="1"/>
        <v>3000</v>
      </c>
      <c r="J8" s="20">
        <f t="shared" si="1"/>
        <v>3000</v>
      </c>
      <c r="K8" s="20">
        <f t="shared" si="1"/>
        <v>3159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3000</v>
      </c>
      <c r="H9" s="29">
        <v>3000</v>
      </c>
      <c r="I9" s="28">
        <v>3000</v>
      </c>
      <c r="J9" s="28">
        <v>3000</v>
      </c>
      <c r="K9" s="29">
        <v>3159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1719</v>
      </c>
      <c r="D15" s="36">
        <v>0</v>
      </c>
      <c r="E15" s="36">
        <v>10</v>
      </c>
      <c r="F15" s="35">
        <v>0</v>
      </c>
      <c r="G15" s="36">
        <v>35</v>
      </c>
      <c r="H15" s="37">
        <v>35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499</v>
      </c>
      <c r="D16" s="20">
        <f t="shared" ref="D16:K16" si="2">SUM(D17:D23)</f>
        <v>82</v>
      </c>
      <c r="E16" s="20">
        <f t="shared" si="2"/>
        <v>98</v>
      </c>
      <c r="F16" s="21">
        <f t="shared" si="2"/>
        <v>263</v>
      </c>
      <c r="G16" s="20">
        <f t="shared" si="2"/>
        <v>0</v>
      </c>
      <c r="H16" s="22">
        <f t="shared" si="2"/>
        <v>41</v>
      </c>
      <c r="I16" s="20">
        <f t="shared" si="2"/>
        <v>50</v>
      </c>
      <c r="J16" s="20">
        <f t="shared" si="2"/>
        <v>53</v>
      </c>
      <c r="K16" s="20">
        <f t="shared" si="2"/>
        <v>55.808999999999997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249</v>
      </c>
      <c r="D18" s="33">
        <v>82</v>
      </c>
      <c r="E18" s="33">
        <v>98</v>
      </c>
      <c r="F18" s="32">
        <v>263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250</v>
      </c>
      <c r="D23" s="36">
        <v>0</v>
      </c>
      <c r="E23" s="36">
        <v>0</v>
      </c>
      <c r="F23" s="35">
        <v>0</v>
      </c>
      <c r="G23" s="36">
        <v>0</v>
      </c>
      <c r="H23" s="37">
        <v>41</v>
      </c>
      <c r="I23" s="36">
        <v>50</v>
      </c>
      <c r="J23" s="36">
        <v>53</v>
      </c>
      <c r="K23" s="37">
        <v>55.808999999999997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32687</v>
      </c>
      <c r="D26" s="46">
        <f t="shared" ref="D26:K26" si="3">+D4+D8+D16+D24</f>
        <v>33540</v>
      </c>
      <c r="E26" s="46">
        <f t="shared" si="3"/>
        <v>35565</v>
      </c>
      <c r="F26" s="47">
        <f t="shared" si="3"/>
        <v>45116</v>
      </c>
      <c r="G26" s="46">
        <f t="shared" si="3"/>
        <v>47223</v>
      </c>
      <c r="H26" s="48">
        <f t="shared" si="3"/>
        <v>46309</v>
      </c>
      <c r="I26" s="46">
        <f t="shared" si="3"/>
        <v>46946</v>
      </c>
      <c r="J26" s="46">
        <f t="shared" si="3"/>
        <v>49553</v>
      </c>
      <c r="K26" s="46">
        <f t="shared" si="3"/>
        <v>52179.308999999994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130</v>
      </c>
      <c r="D3" s="17" t="s">
        <v>129</v>
      </c>
      <c r="E3" s="17" t="s">
        <v>128</v>
      </c>
      <c r="F3" s="173" t="s">
        <v>127</v>
      </c>
      <c r="G3" s="174"/>
      <c r="H3" s="175"/>
      <c r="I3" s="17" t="s">
        <v>126</v>
      </c>
      <c r="J3" s="17" t="s">
        <v>123</v>
      </c>
      <c r="K3" s="17" t="s">
        <v>122</v>
      </c>
      <c r="Z3" s="54" t="s">
        <v>32</v>
      </c>
    </row>
    <row r="4" spans="1:27" s="14" customFormat="1" ht="12.75" customHeight="1" x14ac:dyDescent="0.25">
      <c r="A4" s="25"/>
      <c r="B4" s="56" t="s">
        <v>150</v>
      </c>
      <c r="C4" s="33">
        <v>1446</v>
      </c>
      <c r="D4" s="33">
        <v>1627</v>
      </c>
      <c r="E4" s="33">
        <v>1818</v>
      </c>
      <c r="F4" s="27">
        <v>2690</v>
      </c>
      <c r="G4" s="28">
        <v>2690</v>
      </c>
      <c r="H4" s="29">
        <v>2690</v>
      </c>
      <c r="I4" s="33">
        <v>1666</v>
      </c>
      <c r="J4" s="33">
        <v>1824</v>
      </c>
      <c r="K4" s="33">
        <v>1920.6719999999998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156</v>
      </c>
      <c r="C5" s="33">
        <v>7722</v>
      </c>
      <c r="D5" s="33">
        <v>13139</v>
      </c>
      <c r="E5" s="33">
        <v>14038</v>
      </c>
      <c r="F5" s="32">
        <v>16285</v>
      </c>
      <c r="G5" s="33">
        <v>16085</v>
      </c>
      <c r="H5" s="34">
        <v>15945</v>
      </c>
      <c r="I5" s="33">
        <v>16960</v>
      </c>
      <c r="J5" s="33">
        <v>17866</v>
      </c>
      <c r="K5" s="33">
        <v>18812.897999999997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157</v>
      </c>
      <c r="C6" s="33">
        <v>1527</v>
      </c>
      <c r="D6" s="33">
        <v>1743</v>
      </c>
      <c r="E6" s="33">
        <v>1841</v>
      </c>
      <c r="F6" s="32">
        <v>2500</v>
      </c>
      <c r="G6" s="33">
        <v>2520</v>
      </c>
      <c r="H6" s="34">
        <v>2520</v>
      </c>
      <c r="I6" s="33">
        <v>3003</v>
      </c>
      <c r="J6" s="33">
        <v>3142</v>
      </c>
      <c r="K6" s="33">
        <v>3308.5259999999998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158</v>
      </c>
      <c r="C7" s="33">
        <v>2091</v>
      </c>
      <c r="D7" s="33">
        <v>2301</v>
      </c>
      <c r="E7" s="33">
        <v>2518</v>
      </c>
      <c r="F7" s="32">
        <v>2776</v>
      </c>
      <c r="G7" s="33">
        <v>3603</v>
      </c>
      <c r="H7" s="34">
        <v>3423</v>
      </c>
      <c r="I7" s="33">
        <v>4024</v>
      </c>
      <c r="J7" s="33">
        <v>4269</v>
      </c>
      <c r="K7" s="33">
        <v>4495.2569999999996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159</v>
      </c>
      <c r="C8" s="33">
        <v>3548</v>
      </c>
      <c r="D8" s="33">
        <v>4285</v>
      </c>
      <c r="E8" s="33">
        <v>4264</v>
      </c>
      <c r="F8" s="32">
        <v>4689</v>
      </c>
      <c r="G8" s="33">
        <v>4689</v>
      </c>
      <c r="H8" s="34">
        <v>4629</v>
      </c>
      <c r="I8" s="33">
        <v>5014</v>
      </c>
      <c r="J8" s="33">
        <v>5040</v>
      </c>
      <c r="K8" s="33">
        <v>5307.12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160</v>
      </c>
      <c r="C9" s="33">
        <v>7597</v>
      </c>
      <c r="D9" s="33">
        <v>7995</v>
      </c>
      <c r="E9" s="33">
        <v>9599</v>
      </c>
      <c r="F9" s="32">
        <v>12987</v>
      </c>
      <c r="G9" s="33">
        <v>11940</v>
      </c>
      <c r="H9" s="34">
        <v>11820</v>
      </c>
      <c r="I9" s="33">
        <v>12444</v>
      </c>
      <c r="J9" s="33">
        <v>13516</v>
      </c>
      <c r="K9" s="33">
        <v>14232.348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161</v>
      </c>
      <c r="C10" s="33">
        <v>61109</v>
      </c>
      <c r="D10" s="33">
        <v>63539</v>
      </c>
      <c r="E10" s="33">
        <v>73539</v>
      </c>
      <c r="F10" s="32">
        <v>68477</v>
      </c>
      <c r="G10" s="33">
        <v>68477</v>
      </c>
      <c r="H10" s="34">
        <v>68177</v>
      </c>
      <c r="I10" s="33">
        <v>70679</v>
      </c>
      <c r="J10" s="33">
        <v>70120</v>
      </c>
      <c r="K10" s="33">
        <v>76269</v>
      </c>
      <c r="Z10" s="53">
        <f t="shared" si="0"/>
        <v>1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85040</v>
      </c>
      <c r="D19" s="46">
        <f t="shared" ref="D19:K19" si="1">SUM(D4:D18)</f>
        <v>94629</v>
      </c>
      <c r="E19" s="46">
        <f t="shared" si="1"/>
        <v>107617</v>
      </c>
      <c r="F19" s="47">
        <f t="shared" si="1"/>
        <v>110404</v>
      </c>
      <c r="G19" s="46">
        <f t="shared" si="1"/>
        <v>110004</v>
      </c>
      <c r="H19" s="48">
        <f t="shared" si="1"/>
        <v>109204</v>
      </c>
      <c r="I19" s="46">
        <f t="shared" si="1"/>
        <v>113790</v>
      </c>
      <c r="J19" s="46">
        <f t="shared" si="1"/>
        <v>115777</v>
      </c>
      <c r="K19" s="46">
        <f t="shared" si="1"/>
        <v>124345.821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130</v>
      </c>
      <c r="D3" s="17" t="s">
        <v>129</v>
      </c>
      <c r="E3" s="17" t="s">
        <v>128</v>
      </c>
      <c r="F3" s="173" t="s">
        <v>127</v>
      </c>
      <c r="G3" s="174"/>
      <c r="H3" s="175"/>
      <c r="I3" s="17" t="s">
        <v>126</v>
      </c>
      <c r="J3" s="17" t="s">
        <v>123</v>
      </c>
      <c r="K3" s="17" t="s">
        <v>122</v>
      </c>
    </row>
    <row r="4" spans="1:27" s="23" customFormat="1" ht="12.75" customHeight="1" x14ac:dyDescent="0.25">
      <c r="A4" s="18"/>
      <c r="B4" s="19" t="s">
        <v>6</v>
      </c>
      <c r="C4" s="20">
        <f>SUM(C5:C7)</f>
        <v>79818</v>
      </c>
      <c r="D4" s="20">
        <f t="shared" ref="D4:K4" si="0">SUM(D5:D7)</f>
        <v>92003</v>
      </c>
      <c r="E4" s="20">
        <f t="shared" si="0"/>
        <v>103356</v>
      </c>
      <c r="F4" s="21">
        <f t="shared" si="0"/>
        <v>107558</v>
      </c>
      <c r="G4" s="20">
        <f t="shared" si="0"/>
        <v>107100</v>
      </c>
      <c r="H4" s="22">
        <f t="shared" si="0"/>
        <v>106311</v>
      </c>
      <c r="I4" s="20">
        <f t="shared" si="0"/>
        <v>111573</v>
      </c>
      <c r="J4" s="20">
        <f t="shared" si="0"/>
        <v>113216</v>
      </c>
      <c r="K4" s="20">
        <f t="shared" si="0"/>
        <v>121648.821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24887</v>
      </c>
      <c r="D5" s="28">
        <v>38779</v>
      </c>
      <c r="E5" s="28">
        <v>41356</v>
      </c>
      <c r="F5" s="27">
        <v>45898</v>
      </c>
      <c r="G5" s="28">
        <v>46493</v>
      </c>
      <c r="H5" s="29">
        <v>45724</v>
      </c>
      <c r="I5" s="28">
        <v>50388</v>
      </c>
      <c r="J5" s="28">
        <v>53722</v>
      </c>
      <c r="K5" s="29">
        <v>56687.714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54931</v>
      </c>
      <c r="D6" s="33">
        <v>53224</v>
      </c>
      <c r="E6" s="33">
        <v>62000</v>
      </c>
      <c r="F6" s="32">
        <v>61660</v>
      </c>
      <c r="G6" s="33">
        <v>60607</v>
      </c>
      <c r="H6" s="34">
        <v>60587</v>
      </c>
      <c r="I6" s="33">
        <v>61185</v>
      </c>
      <c r="J6" s="33">
        <v>59494</v>
      </c>
      <c r="K6" s="34">
        <v>64961.106999999996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157</v>
      </c>
      <c r="E8" s="20">
        <f t="shared" si="1"/>
        <v>16</v>
      </c>
      <c r="F8" s="21">
        <f t="shared" si="1"/>
        <v>140</v>
      </c>
      <c r="G8" s="20">
        <f t="shared" si="1"/>
        <v>148</v>
      </c>
      <c r="H8" s="22">
        <f t="shared" si="1"/>
        <v>148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157</v>
      </c>
      <c r="E15" s="36">
        <v>16</v>
      </c>
      <c r="F15" s="35">
        <v>140</v>
      </c>
      <c r="G15" s="36">
        <v>148</v>
      </c>
      <c r="H15" s="37">
        <v>148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5222</v>
      </c>
      <c r="D16" s="20">
        <f t="shared" ref="D16:K16" si="2">SUM(D17:D23)</f>
        <v>2469</v>
      </c>
      <c r="E16" s="20">
        <f t="shared" si="2"/>
        <v>4243</v>
      </c>
      <c r="F16" s="21">
        <f t="shared" si="2"/>
        <v>2706</v>
      </c>
      <c r="G16" s="20">
        <f t="shared" si="2"/>
        <v>2756</v>
      </c>
      <c r="H16" s="22">
        <f t="shared" si="2"/>
        <v>2745</v>
      </c>
      <c r="I16" s="20">
        <f t="shared" si="2"/>
        <v>2217</v>
      </c>
      <c r="J16" s="20">
        <f t="shared" si="2"/>
        <v>2561</v>
      </c>
      <c r="K16" s="20">
        <f t="shared" si="2"/>
        <v>2697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4943</v>
      </c>
      <c r="D18" s="33">
        <v>2469</v>
      </c>
      <c r="E18" s="33">
        <v>2690</v>
      </c>
      <c r="F18" s="32">
        <v>2506</v>
      </c>
      <c r="G18" s="33">
        <v>2556</v>
      </c>
      <c r="H18" s="34">
        <v>2545</v>
      </c>
      <c r="I18" s="33">
        <v>2217</v>
      </c>
      <c r="J18" s="33">
        <v>2561</v>
      </c>
      <c r="K18" s="34">
        <v>2697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279</v>
      </c>
      <c r="D23" s="36">
        <v>0</v>
      </c>
      <c r="E23" s="36">
        <v>1553</v>
      </c>
      <c r="F23" s="35">
        <v>200</v>
      </c>
      <c r="G23" s="36">
        <v>200</v>
      </c>
      <c r="H23" s="37">
        <v>200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2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85040</v>
      </c>
      <c r="D26" s="46">
        <f t="shared" ref="D26:K26" si="3">+D4+D8+D16+D24</f>
        <v>94629</v>
      </c>
      <c r="E26" s="46">
        <f t="shared" si="3"/>
        <v>107617</v>
      </c>
      <c r="F26" s="47">
        <f t="shared" si="3"/>
        <v>110404</v>
      </c>
      <c r="G26" s="46">
        <f t="shared" si="3"/>
        <v>110004</v>
      </c>
      <c r="H26" s="48">
        <f t="shared" si="3"/>
        <v>109204</v>
      </c>
      <c r="I26" s="46">
        <f t="shared" si="3"/>
        <v>113790</v>
      </c>
      <c r="J26" s="46">
        <f t="shared" si="3"/>
        <v>115777</v>
      </c>
      <c r="K26" s="46">
        <f t="shared" si="3"/>
        <v>124345.821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2014-05-29T13:14:44Z</dcterms:created>
  <dcterms:modified xsi:type="dcterms:W3CDTF">2014-05-30T09:53:48Z</dcterms:modified>
</cp:coreProperties>
</file>